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docs.live.net/eb0af676352bead6/子供向け習い事サイト/カレンダー/2024年/Excel/"/>
    </mc:Choice>
  </mc:AlternateContent>
  <xr:revisionPtr revIDLastSave="0" documentId="8_{99DD0441-9FEB-49E5-BAC2-0A8AE65BAC36}" xr6:coauthVersionLast="47" xr6:coauthVersionMax="47" xr10:uidLastSave="{00000000-0000-0000-0000-000000000000}"/>
  <bookViews>
    <workbookView xWindow="-110" yWindow="-110" windowWidth="22780" windowHeight="14540" xr2:uid="{00000000-000D-0000-FFFF-FFFF00000000}"/>
  </bookViews>
  <sheets>
    <sheet name="カレンダー" sheetId="1" r:id="rId1"/>
    <sheet name="Data【タイプB】" sheetId="2" state="hidden" r:id="rId2"/>
  </sheets>
  <definedNames>
    <definedName name="_xlnm.Print_Area" localSheetId="0">カレンダー!$B$2:$AE$39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2" l="1"/>
  <c r="I4" i="2"/>
  <c r="H4" i="2"/>
  <c r="G4" i="2"/>
  <c r="B4" i="2"/>
  <c r="N4" i="2" s="1"/>
  <c r="AA8" i="1"/>
  <c r="W8" i="1"/>
  <c r="S8" i="1"/>
  <c r="O8" i="1"/>
  <c r="K8" i="1"/>
  <c r="G8" i="1"/>
  <c r="C8" i="1"/>
  <c r="AA7" i="1"/>
  <c r="AA41" i="1" s="1"/>
  <c r="AA42" i="1" s="1"/>
  <c r="W7" i="1"/>
  <c r="W41" i="1" s="1"/>
  <c r="S7" i="1"/>
  <c r="S41" i="1" s="1"/>
  <c r="S42" i="1" s="1"/>
  <c r="O7" i="1"/>
  <c r="O41" i="1" s="1"/>
  <c r="K7" i="1"/>
  <c r="K41" i="1" s="1"/>
  <c r="G7" i="1"/>
  <c r="G41" i="1" s="1"/>
  <c r="C7" i="1"/>
  <c r="C41" i="1" s="1"/>
  <c r="W42" i="1" l="1"/>
  <c r="X41" i="1"/>
  <c r="C42" i="1"/>
  <c r="C9" i="1" s="1"/>
  <c r="D9" i="1" s="1"/>
  <c r="D41" i="1"/>
  <c r="G42" i="1"/>
  <c r="H41" i="1"/>
  <c r="K42" i="1"/>
  <c r="L41" i="1"/>
  <c r="O42" i="1"/>
  <c r="P41" i="1"/>
  <c r="T41" i="1"/>
  <c r="AB41" i="1"/>
  <c r="C4" i="2"/>
  <c r="K4" i="2"/>
  <c r="D4" i="2"/>
  <c r="L4" i="2"/>
  <c r="E4" i="2"/>
  <c r="M4" i="2"/>
  <c r="F4" i="2"/>
  <c r="G9" i="1" l="1"/>
  <c r="H9" i="1" s="1"/>
  <c r="I41" i="1"/>
  <c r="H42" i="1"/>
  <c r="AC41" i="1"/>
  <c r="AB42" i="1"/>
  <c r="U41" i="1"/>
  <c r="T42" i="1"/>
  <c r="E41" i="1"/>
  <c r="D42" i="1"/>
  <c r="P42" i="1"/>
  <c r="Q41" i="1"/>
  <c r="M41" i="1"/>
  <c r="L42" i="1"/>
  <c r="Y41" i="1"/>
  <c r="X42" i="1"/>
  <c r="K9" i="1" l="1"/>
  <c r="L9" i="1" s="1"/>
  <c r="U42" i="1"/>
  <c r="V41" i="1"/>
  <c r="V42" i="1" s="1"/>
  <c r="N41" i="1"/>
  <c r="N42" i="1" s="1"/>
  <c r="M42" i="1"/>
  <c r="AD41" i="1"/>
  <c r="AD42" i="1" s="1"/>
  <c r="AC42" i="1"/>
  <c r="F41" i="1"/>
  <c r="F42" i="1" s="1"/>
  <c r="E42" i="1"/>
  <c r="Z41" i="1"/>
  <c r="Z42" i="1" s="1"/>
  <c r="Y42" i="1"/>
  <c r="R41" i="1"/>
  <c r="R42" i="1" s="1"/>
  <c r="Q42" i="1"/>
  <c r="J41" i="1"/>
  <c r="J42" i="1" s="1"/>
  <c r="I42" i="1"/>
  <c r="O9" i="1" l="1"/>
  <c r="P9" i="1" s="1"/>
  <c r="S9" i="1"/>
  <c r="T9" i="1" s="1"/>
  <c r="W9" i="1" l="1"/>
  <c r="X9" i="1" s="1"/>
  <c r="AA9" i="1" l="1"/>
  <c r="AB9" i="1" s="1"/>
  <c r="C14" i="1" l="1"/>
  <c r="D14" i="1" s="1"/>
  <c r="G14" i="1" l="1"/>
  <c r="K14" i="1" s="1"/>
  <c r="H14" i="1" l="1"/>
  <c r="O14" i="1"/>
  <c r="L14" i="1"/>
  <c r="S14" i="1" l="1"/>
  <c r="P14" i="1"/>
  <c r="W14" i="1" l="1"/>
  <c r="T14" i="1"/>
  <c r="AA14" i="1" l="1"/>
  <c r="X14" i="1"/>
  <c r="AB14" i="1" l="1"/>
  <c r="C19" i="1"/>
  <c r="G19" i="1" l="1"/>
  <c r="D19" i="1"/>
  <c r="K19" i="1" l="1"/>
  <c r="H19" i="1"/>
  <c r="L19" i="1" l="1"/>
  <c r="O19" i="1"/>
  <c r="S19" i="1" l="1"/>
  <c r="P19" i="1"/>
  <c r="W19" i="1" l="1"/>
  <c r="T19" i="1"/>
  <c r="AA19" i="1" l="1"/>
  <c r="X19" i="1"/>
  <c r="AB19" i="1" l="1"/>
  <c r="C24" i="1"/>
  <c r="D24" i="1" l="1"/>
  <c r="G24" i="1"/>
  <c r="K24" i="1" l="1"/>
  <c r="H24" i="1"/>
  <c r="O24" i="1" l="1"/>
  <c r="L24" i="1"/>
  <c r="S24" i="1" l="1"/>
  <c r="P24" i="1"/>
  <c r="W24" i="1" l="1"/>
  <c r="AA24" i="1" s="1"/>
  <c r="C29" i="1" s="1"/>
  <c r="G29" i="1" s="1"/>
  <c r="K29" i="1" s="1"/>
  <c r="O29" i="1" s="1"/>
  <c r="S29" i="1" s="1"/>
  <c r="W29" i="1" s="1"/>
  <c r="AA29" i="1" s="1"/>
  <c r="C34" i="1" s="1"/>
  <c r="G34" i="1" s="1"/>
  <c r="K34" i="1" s="1"/>
  <c r="O34" i="1" s="1"/>
  <c r="S34" i="1" s="1"/>
  <c r="W34" i="1" s="1"/>
  <c r="AA34" i="1" s="1"/>
  <c r="T24" i="1"/>
  <c r="X24" i="1" l="1"/>
  <c r="AB24" i="1" l="1"/>
  <c r="D29" i="1" l="1"/>
  <c r="H29" i="1" l="1"/>
  <c r="L29" i="1" l="1"/>
  <c r="P29" i="1" l="1"/>
  <c r="T29" i="1" l="1"/>
  <c r="X29" i="1" l="1"/>
  <c r="AB29" i="1" l="1"/>
  <c r="D34" i="1" l="1"/>
  <c r="H34" i="1" l="1"/>
  <c r="L34" i="1" l="1"/>
  <c r="P34" i="1" l="1"/>
  <c r="T34" i="1" l="1"/>
  <c r="AB34" i="1" l="1"/>
  <c r="X34" i="1"/>
</calcChain>
</file>

<file path=xl/sharedStrings.xml><?xml version="1.0" encoding="utf-8"?>
<sst xmlns="http://schemas.openxmlformats.org/spreadsheetml/2006/main" count="163" uniqueCount="65">
  <si>
    <t>月間予定表</t>
  </si>
  <si>
    <t>日はじまり</t>
  </si>
  <si>
    <t>2024年</t>
  </si>
  <si>
    <t>10月</t>
  </si>
  <si>
    <t>管理者
使用欄</t>
  </si>
  <si>
    <t>年月指定用</t>
  </si>
  <si>
    <t>曜日指定用</t>
  </si>
  <si>
    <t>年</t>
  </si>
  <si>
    <t>1月</t>
  </si>
  <si>
    <t>2月</t>
  </si>
  <si>
    <t>3月</t>
  </si>
  <si>
    <t>4月</t>
  </si>
  <si>
    <t>5月</t>
  </si>
  <si>
    <t>6月</t>
  </si>
  <si>
    <t>7月</t>
  </si>
  <si>
    <t>8月</t>
  </si>
  <si>
    <t>9月</t>
  </si>
  <si>
    <t>11月</t>
  </si>
  <si>
    <t>12月</t>
  </si>
  <si>
    <t>月はじまり</t>
  </si>
  <si>
    <t>月</t>
  </si>
  <si>
    <t>火</t>
  </si>
  <si>
    <t>水</t>
  </si>
  <si>
    <t>木</t>
  </si>
  <si>
    <t>金</t>
  </si>
  <si>
    <t>土</t>
  </si>
  <si>
    <t>日</t>
  </si>
  <si>
    <t>Mon</t>
  </si>
  <si>
    <t>Tue</t>
  </si>
  <si>
    <t>Wed</t>
  </si>
  <si>
    <t>Thu</t>
  </si>
  <si>
    <t>Fri</t>
  </si>
  <si>
    <t>Sat</t>
  </si>
  <si>
    <t>Sun</t>
  </si>
  <si>
    <t>火はじまり</t>
  </si>
  <si>
    <t>2023年</t>
  </si>
  <si>
    <t>水はじまり</t>
  </si>
  <si>
    <t>木はじまり</t>
  </si>
  <si>
    <t>2025年</t>
  </si>
  <si>
    <t>金はじまり</t>
  </si>
  <si>
    <t>2026年</t>
  </si>
  <si>
    <t>土はじまり</t>
  </si>
  <si>
    <t>2027年</t>
  </si>
  <si>
    <t>2028年</t>
  </si>
  <si>
    <t>2029年</t>
  </si>
  <si>
    <t>Weekday関数用</t>
  </si>
  <si>
    <t>祝日一覧</t>
  </si>
  <si>
    <t>カスタマイズ用祝日</t>
  </si>
  <si>
    <t>元日</t>
  </si>
  <si>
    <t>成人の日</t>
  </si>
  <si>
    <t>建国記念の日</t>
  </si>
  <si>
    <t>振替休日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</si>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</sst>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7" formatCode="yyyy/mm/dd"/>
  </numFmts>
  <fonts count="18">
    <font>
      <sz val="10"/>
      <color rgb="FF000000"/>
      <name val="Arial"/>
      <scheme val="minor"/>
    </font>
    <font>
      <sz val="10"/>
      <color theme="1"/>
      <name val="Arial"/>
      <family val="2"/>
      <scheme val="minor"/>
    </font>
    <font>
      <sz val="10"/>
      <color rgb="FFB7B7B7"/>
      <name val="Arial"/>
      <family val="2"/>
      <scheme val="minor"/>
    </font>
    <font>
      <sz val="10"/>
      <color rgb="FFD9D9D9"/>
      <name val="Arial"/>
      <family val="2"/>
      <scheme val="minor"/>
    </font>
    <font>
      <sz val="24"/>
      <color theme="1"/>
      <name val="Arial"/>
      <family val="2"/>
      <scheme val="minor"/>
    </font>
    <font>
      <sz val="14"/>
      <color theme="1"/>
      <name val="Arial"/>
      <family val="2"/>
      <scheme val="minor"/>
    </font>
    <font>
      <sz val="10"/>
      <name val="Arial"/>
      <family val="2"/>
    </font>
    <font>
      <sz val="11"/>
      <color theme="1"/>
      <name val="Arial"/>
      <family val="2"/>
      <scheme val="minor"/>
    </font>
    <font>
      <sz val="18"/>
      <color theme="1"/>
      <name val="Arial"/>
      <family val="2"/>
      <scheme val="minor"/>
    </font>
    <font>
      <sz val="9"/>
      <color theme="1"/>
      <name val="Arial"/>
      <family val="2"/>
      <scheme val="minor"/>
    </font>
    <font>
      <sz val="10"/>
      <color rgb="FF666666"/>
      <name val="Arial"/>
      <family val="2"/>
      <scheme val="minor"/>
    </font>
    <font>
      <sz val="10"/>
      <color rgb="FF0000FF"/>
      <name val="Arial"/>
      <family val="2"/>
      <scheme val="minor"/>
    </font>
    <font>
      <b/>
      <sz val="11"/>
      <color theme="1"/>
      <name val="Arial"/>
      <family val="2"/>
      <scheme val="minor"/>
    </font>
    <font>
      <b/>
      <sz val="10"/>
      <color theme="1"/>
      <name val="Arial"/>
      <family val="2"/>
      <scheme val="minor"/>
    </font>
    <font>
      <sz val="11"/>
      <color rgb="FF000000"/>
      <name val="&quot;ヒラギノ角ゴ Pro W3&quot;"/>
      <family val="3"/>
      <charset val="128"/>
    </font>
    <font>
      <sz val="12"/>
      <color rgb="FF333333"/>
      <name val="&quot;Open Sans&quot;"/>
    </font>
    <font>
      <sz val="12"/>
      <color rgb="FF000000"/>
      <name val="&quot;Open Sans&quot;"/>
    </font>
    <font>
      <sz val="6"/>
      <name val="Arial"/>
      <family val="3"/>
      <charset val="128"/>
      <scheme val="minor"/>
    </font>
  </fonts>
  <fills count="8">
    <fill>
      <patternFill patternType="none"/>
    </fill>
    <fill>
      <patternFill patternType="gray125"/>
    </fill>
    <fill>
      <patternFill patternType="solid">
        <fgColor rgb="FFCCCCCC"/>
        <bgColor rgb="FFCCCCCC"/>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B7B7B7"/>
        <bgColor rgb="FFB7B7B7"/>
      </patternFill>
    </fill>
    <fill>
      <patternFill patternType="solid">
        <fgColor rgb="FFFCE5CD"/>
        <bgColor rgb="FFFCE5CD"/>
      </patternFill>
    </fill>
  </fills>
  <borders count="67">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medium">
        <color rgb="FFD9D9D9"/>
      </left>
      <right/>
      <top style="medium">
        <color rgb="FFD9D9D9"/>
      </top>
      <bottom style="medium">
        <color rgb="FFD9D9D9"/>
      </bottom>
      <diagonal/>
    </border>
    <border>
      <left/>
      <right/>
      <top style="medium">
        <color rgb="FFD9D9D9"/>
      </top>
      <bottom style="medium">
        <color rgb="FFD9D9D9"/>
      </bottom>
      <diagonal/>
    </border>
    <border>
      <left/>
      <right style="medium">
        <color rgb="FFD9D9D9"/>
      </right>
      <top style="medium">
        <color rgb="FFD9D9D9"/>
      </top>
      <bottom style="medium">
        <color rgb="FFD9D9D9"/>
      </bottom>
      <diagonal/>
    </border>
    <border>
      <left style="thin">
        <color rgb="FF000000"/>
      </left>
      <right/>
      <top style="thin">
        <color rgb="FF000000"/>
      </top>
      <bottom/>
      <diagonal/>
    </border>
    <border>
      <left/>
      <right/>
      <top style="thin">
        <color rgb="FF000000"/>
      </top>
      <bottom/>
      <diagonal/>
    </border>
    <border>
      <left style="thin">
        <color rgb="FFB7B7B7"/>
      </left>
      <right/>
      <top style="thin">
        <color rgb="FF000000"/>
      </top>
      <bottom/>
      <diagonal/>
    </border>
    <border>
      <left/>
      <right style="thin">
        <color rgb="FFB7B7B7"/>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B7B7B7"/>
      </left>
      <right/>
      <top/>
      <bottom/>
      <diagonal/>
    </border>
    <border>
      <left/>
      <right style="thin">
        <color rgb="FFB7B7B7"/>
      </right>
      <top/>
      <bottom/>
      <diagonal/>
    </border>
    <border>
      <left/>
      <right style="thin">
        <color rgb="FF000000"/>
      </right>
      <top/>
      <bottom/>
      <diagonal/>
    </border>
    <border>
      <left style="thin">
        <color rgb="FF000000"/>
      </left>
      <right/>
      <top/>
      <bottom style="hair">
        <color rgb="FFCCCCCC"/>
      </bottom>
      <diagonal/>
    </border>
    <border>
      <left/>
      <right/>
      <top/>
      <bottom style="hair">
        <color rgb="FFCCCCCC"/>
      </bottom>
      <diagonal/>
    </border>
    <border>
      <left style="thin">
        <color rgb="FFB7B7B7"/>
      </left>
      <right/>
      <top/>
      <bottom style="hair">
        <color rgb="FFCCCCCC"/>
      </bottom>
      <diagonal/>
    </border>
    <border>
      <left/>
      <right style="thin">
        <color rgb="FFB7B7B7"/>
      </right>
      <top/>
      <bottom style="hair">
        <color rgb="FFCCCCCC"/>
      </bottom>
      <diagonal/>
    </border>
    <border>
      <left/>
      <right style="thin">
        <color rgb="FF000000"/>
      </right>
      <top/>
      <bottom style="hair">
        <color rgb="FFCCCCCC"/>
      </bottom>
      <diagonal/>
    </border>
    <border>
      <left style="thin">
        <color rgb="FF000000"/>
      </left>
      <right/>
      <top style="hair">
        <color rgb="FFCCCCCC"/>
      </top>
      <bottom style="hair">
        <color rgb="FFCCCCCC"/>
      </bottom>
      <diagonal/>
    </border>
    <border>
      <left/>
      <right/>
      <top style="hair">
        <color rgb="FFCCCCCC"/>
      </top>
      <bottom style="hair">
        <color rgb="FFCCCCCC"/>
      </bottom>
      <diagonal/>
    </border>
    <border>
      <left style="thin">
        <color rgb="FFB7B7B7"/>
      </left>
      <right/>
      <top style="hair">
        <color rgb="FFCCCCCC"/>
      </top>
      <bottom style="hair">
        <color rgb="FFCCCCCC"/>
      </bottom>
      <diagonal/>
    </border>
    <border>
      <left/>
      <right style="thin">
        <color rgb="FFB7B7B7"/>
      </right>
      <top style="hair">
        <color rgb="FFCCCCCC"/>
      </top>
      <bottom style="hair">
        <color rgb="FFCCCCCC"/>
      </bottom>
      <diagonal/>
    </border>
    <border>
      <left/>
      <right style="thin">
        <color rgb="FF000000"/>
      </right>
      <top style="hair">
        <color rgb="FFCCCCCC"/>
      </top>
      <bottom style="hair">
        <color rgb="FFCCCCCC"/>
      </bottom>
      <diagonal/>
    </border>
    <border>
      <left style="thin">
        <color rgb="FF000000"/>
      </left>
      <right/>
      <top style="hair">
        <color rgb="FFCCCCCC"/>
      </top>
      <bottom style="thin">
        <color rgb="FFB7B7B7"/>
      </bottom>
      <diagonal/>
    </border>
    <border>
      <left/>
      <right/>
      <top style="hair">
        <color rgb="FFCCCCCC"/>
      </top>
      <bottom style="thin">
        <color rgb="FFB7B7B7"/>
      </bottom>
      <diagonal/>
    </border>
    <border>
      <left style="thin">
        <color rgb="FFB7B7B7"/>
      </left>
      <right/>
      <top style="hair">
        <color rgb="FFCCCCCC"/>
      </top>
      <bottom style="thin">
        <color rgb="FFB7B7B7"/>
      </bottom>
      <diagonal/>
    </border>
    <border>
      <left/>
      <right style="thin">
        <color rgb="FF000000"/>
      </right>
      <top style="hair">
        <color rgb="FFCCCCCC"/>
      </top>
      <bottom style="thin">
        <color rgb="FFB7B7B7"/>
      </bottom>
      <diagonal/>
    </border>
    <border>
      <left style="thin">
        <color rgb="FF000000"/>
      </left>
      <right/>
      <top style="thin">
        <color rgb="FFB7B7B7"/>
      </top>
      <bottom/>
      <diagonal/>
    </border>
    <border>
      <left style="thin">
        <color rgb="FF000000"/>
      </left>
      <right/>
      <top style="hair">
        <color rgb="FFCCCCCC"/>
      </top>
      <bottom style="thin">
        <color rgb="FF000000"/>
      </bottom>
      <diagonal/>
    </border>
    <border>
      <left/>
      <right/>
      <top style="hair">
        <color rgb="FFCCCCCC"/>
      </top>
      <bottom style="thin">
        <color rgb="FF000000"/>
      </bottom>
      <diagonal/>
    </border>
    <border>
      <left style="thin">
        <color rgb="FFB7B7B7"/>
      </left>
      <right/>
      <top style="hair">
        <color rgb="FFCCCCCC"/>
      </top>
      <bottom style="thin">
        <color rgb="FF000000"/>
      </bottom>
      <diagonal/>
    </border>
    <border>
      <left/>
      <right style="thin">
        <color rgb="FF000000"/>
      </right>
      <top style="hair">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bottom style="hair">
        <color rgb="FF000000"/>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top style="thin">
        <color rgb="FFB7B7B7"/>
      </top>
      <bottom/>
      <diagonal/>
    </border>
    <border>
      <left/>
      <right style="thin">
        <color rgb="FFB7B7B7"/>
      </right>
      <top style="thin">
        <color rgb="FFB7B7B7"/>
      </top>
      <bottom/>
      <diagonal/>
    </border>
    <border>
      <left/>
      <right style="thin">
        <color rgb="FF000000"/>
      </right>
      <top style="thin">
        <color rgb="FFB7B7B7"/>
      </top>
      <bottom/>
      <diagonal/>
    </border>
  </borders>
  <cellStyleXfs count="1">
    <xf numFmtId="0" fontId="0" fillId="0" borderId="0"/>
  </cellStyleXfs>
  <cellXfs count="107">
    <xf numFmtId="0" fontId="0" fillId="0" borderId="0" xfId="0"/>
    <xf numFmtId="0" fontId="1" fillId="2" borderId="0" xfId="0" applyFont="1" applyFill="1"/>
    <xf numFmtId="0" fontId="2" fillId="2" borderId="0" xfId="0" applyFont="1" applyFill="1"/>
    <xf numFmtId="0" fontId="1" fillId="3" borderId="0" xfId="0" applyFont="1" applyFill="1"/>
    <xf numFmtId="0" fontId="3" fillId="3" borderId="0" xfId="0" applyFont="1" applyFill="1"/>
    <xf numFmtId="0" fontId="4" fillId="3" borderId="0" xfId="0" applyFont="1" applyFill="1"/>
    <xf numFmtId="176" fontId="8" fillId="0" borderId="7" xfId="0" applyNumberFormat="1" applyFont="1" applyBorder="1" applyAlignment="1">
      <alignment vertical="center"/>
    </xf>
    <xf numFmtId="176" fontId="8" fillId="0" borderId="9"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1" fillId="0" borderId="0" xfId="0" applyFont="1" applyAlignment="1">
      <alignment vertical="center"/>
    </xf>
    <xf numFmtId="176" fontId="8" fillId="0" borderId="13" xfId="0" applyNumberFormat="1" applyFont="1" applyBorder="1" applyAlignment="1">
      <alignment horizontal="center" vertical="center"/>
    </xf>
    <xf numFmtId="176" fontId="8" fillId="0" borderId="30" xfId="0" applyNumberFormat="1" applyFont="1" applyBorder="1" applyAlignment="1">
      <alignment horizontal="center" vertical="center"/>
    </xf>
    <xf numFmtId="0" fontId="11" fillId="6" borderId="0" xfId="0" applyFont="1" applyFill="1" applyAlignment="1">
      <alignment horizontal="center"/>
    </xf>
    <xf numFmtId="0" fontId="1" fillId="6" borderId="0" xfId="0" applyFont="1" applyFill="1"/>
    <xf numFmtId="0" fontId="12" fillId="0" borderId="0" xfId="0" applyFont="1" applyAlignment="1">
      <alignment horizontal="left"/>
    </xf>
    <xf numFmtId="0" fontId="1" fillId="7" borderId="35" xfId="0" applyFont="1" applyFill="1" applyBorder="1" applyAlignment="1">
      <alignment horizontal="center"/>
    </xf>
    <xf numFmtId="0" fontId="1" fillId="7" borderId="36" xfId="0" applyFont="1" applyFill="1" applyBorder="1" applyAlignment="1">
      <alignment horizontal="center"/>
    </xf>
    <xf numFmtId="0" fontId="1" fillId="7" borderId="37" xfId="0" applyFont="1" applyFill="1" applyBorder="1" applyAlignment="1">
      <alignment horizontal="center"/>
    </xf>
    <xf numFmtId="0" fontId="1" fillId="7" borderId="38" xfId="0" applyFont="1" applyFill="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0" xfId="0" applyFont="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3" fillId="0" borderId="0" xfId="0" applyFont="1"/>
    <xf numFmtId="0" fontId="1" fillId="0" borderId="59" xfId="0" applyFont="1" applyBorder="1" applyAlignment="1">
      <alignment horizontal="center"/>
    </xf>
    <xf numFmtId="0" fontId="15" fillId="0" borderId="0" xfId="0" applyFont="1" applyAlignment="1">
      <alignment horizontal="left" vertical="top"/>
    </xf>
    <xf numFmtId="176" fontId="8" fillId="0" borderId="13" xfId="0" applyNumberFormat="1" applyFont="1" applyBorder="1" applyAlignment="1">
      <alignment horizontal="center" vertical="center" shrinkToFit="1"/>
    </xf>
    <xf numFmtId="0" fontId="9" fillId="0" borderId="23" xfId="0" applyFont="1" applyBorder="1" applyAlignment="1">
      <alignment vertical="center" shrinkToFit="1"/>
    </xf>
    <xf numFmtId="0" fontId="6" fillId="0" borderId="22" xfId="0" applyFont="1" applyBorder="1" applyAlignment="1">
      <alignment shrinkToFit="1"/>
    </xf>
    <xf numFmtId="0" fontId="6" fillId="0" borderId="24" xfId="0" applyFont="1" applyBorder="1" applyAlignment="1">
      <alignment shrinkToFit="1"/>
    </xf>
    <xf numFmtId="0" fontId="9" fillId="0" borderId="22" xfId="0" applyFont="1" applyBorder="1" applyAlignment="1">
      <alignment vertical="center" shrinkToFit="1"/>
    </xf>
    <xf numFmtId="0" fontId="6" fillId="0" borderId="25" xfId="0" applyFont="1" applyBorder="1" applyAlignment="1">
      <alignment shrinkToFit="1"/>
    </xf>
    <xf numFmtId="0" fontId="9" fillId="0" borderId="21" xfId="0" applyFont="1" applyBorder="1" applyAlignment="1">
      <alignment vertical="center" shrinkToFit="1"/>
    </xf>
    <xf numFmtId="0" fontId="9" fillId="0" borderId="28" xfId="0" applyFont="1" applyBorder="1" applyAlignment="1">
      <alignment vertical="center" shrinkToFit="1"/>
    </xf>
    <xf numFmtId="0" fontId="6" fillId="0" borderId="27" xfId="0" applyFont="1" applyBorder="1" applyAlignment="1">
      <alignment shrinkToFit="1"/>
    </xf>
    <xf numFmtId="0" fontId="6" fillId="0" borderId="29" xfId="0" applyFont="1" applyBorder="1" applyAlignment="1">
      <alignment shrinkToFit="1"/>
    </xf>
    <xf numFmtId="0" fontId="9" fillId="0" borderId="26" xfId="0" applyFont="1" applyBorder="1" applyAlignment="1">
      <alignment vertical="center" shrinkToFit="1"/>
    </xf>
    <xf numFmtId="0" fontId="1" fillId="0" borderId="64" xfId="0" applyFont="1" applyBorder="1" applyAlignment="1">
      <alignment vertical="center" shrinkToFit="1"/>
    </xf>
    <xf numFmtId="0" fontId="0" fillId="0" borderId="64" xfId="0" applyBorder="1" applyAlignment="1">
      <alignment shrinkToFit="1"/>
    </xf>
    <xf numFmtId="0" fontId="0" fillId="0" borderId="65" xfId="0" applyBorder="1" applyAlignment="1">
      <alignment shrinkToFit="1"/>
    </xf>
    <xf numFmtId="0" fontId="0" fillId="0" borderId="66" xfId="0" applyBorder="1" applyAlignment="1">
      <alignment shrinkToFit="1"/>
    </xf>
    <xf numFmtId="0" fontId="9" fillId="0" borderId="18" xfId="0" applyFont="1" applyBorder="1" applyAlignment="1">
      <alignment vertical="center" shrinkToFit="1"/>
    </xf>
    <xf numFmtId="0" fontId="6" fillId="0" borderId="17" xfId="0" applyFont="1" applyBorder="1" applyAlignment="1">
      <alignment shrinkToFit="1"/>
    </xf>
    <xf numFmtId="0" fontId="6" fillId="0" borderId="19" xfId="0" applyFont="1" applyBorder="1" applyAlignment="1">
      <alignment shrinkToFit="1"/>
    </xf>
    <xf numFmtId="0" fontId="9" fillId="0" borderId="17" xfId="0" applyFont="1" applyBorder="1" applyAlignment="1">
      <alignment vertical="center" shrinkToFit="1"/>
    </xf>
    <xf numFmtId="0" fontId="6" fillId="0" borderId="20" xfId="0" applyFont="1" applyBorder="1" applyAlignment="1">
      <alignment shrinkToFit="1"/>
    </xf>
    <xf numFmtId="0" fontId="9" fillId="0" borderId="16" xfId="0" applyFont="1" applyBorder="1" applyAlignment="1">
      <alignment vertical="center" shrinkToFit="1"/>
    </xf>
    <xf numFmtId="0" fontId="5" fillId="4" borderId="1" xfId="0" applyFont="1" applyFill="1" applyBorder="1" applyAlignment="1">
      <alignment horizontal="center" vertical="center"/>
    </xf>
    <xf numFmtId="0" fontId="6" fillId="0" borderId="2" xfId="0" applyFont="1" applyBorder="1"/>
    <xf numFmtId="0" fontId="6" fillId="0" borderId="3" xfId="0" applyFont="1" applyBorder="1"/>
    <xf numFmtId="0" fontId="5" fillId="4" borderId="4" xfId="0" applyFont="1" applyFill="1" applyBorder="1" applyAlignment="1">
      <alignment horizontal="center" vertical="center"/>
    </xf>
    <xf numFmtId="0" fontId="6" fillId="0" borderId="5" xfId="0" applyFont="1" applyBorder="1"/>
    <xf numFmtId="0" fontId="5" fillId="4" borderId="5" xfId="0" applyFont="1" applyFill="1" applyBorder="1" applyAlignment="1">
      <alignment horizontal="center" vertical="center"/>
    </xf>
    <xf numFmtId="0" fontId="6" fillId="0" borderId="6" xfId="0" applyFont="1" applyBorder="1"/>
    <xf numFmtId="0" fontId="5" fillId="5" borderId="9" xfId="0" applyFont="1" applyFill="1" applyBorder="1" applyAlignment="1">
      <alignment horizontal="center"/>
    </xf>
    <xf numFmtId="0" fontId="6" fillId="0" borderId="8" xfId="0" applyFont="1" applyBorder="1"/>
    <xf numFmtId="0" fontId="6" fillId="0" borderId="10" xfId="0" applyFont="1" applyBorder="1"/>
    <xf numFmtId="0" fontId="6" fillId="0" borderId="11" xfId="0" applyFont="1" applyBorder="1"/>
    <xf numFmtId="0" fontId="5" fillId="5" borderId="7" xfId="0" applyFont="1" applyFill="1" applyBorder="1" applyAlignment="1">
      <alignment horizontal="center"/>
    </xf>
    <xf numFmtId="0" fontId="7" fillId="5" borderId="13" xfId="0" applyFont="1" applyFill="1" applyBorder="1" applyAlignment="1">
      <alignment horizontal="center"/>
    </xf>
    <xf numFmtId="0" fontId="0" fillId="0" borderId="0" xfId="0"/>
    <xf numFmtId="0" fontId="6" fillId="0" borderId="14" xfId="0" applyFont="1" applyBorder="1"/>
    <xf numFmtId="0" fontId="6" fillId="0" borderId="15" xfId="0" applyFont="1" applyBorder="1"/>
    <xf numFmtId="0" fontId="7" fillId="5" borderId="12" xfId="0" applyFont="1" applyFill="1" applyBorder="1" applyAlignment="1">
      <alignment horizontal="center"/>
    </xf>
    <xf numFmtId="0" fontId="1" fillId="0" borderId="8" xfId="0" applyFont="1" applyBorder="1" applyAlignment="1">
      <alignment vertical="center" shrinkToFit="1"/>
    </xf>
    <xf numFmtId="0" fontId="6" fillId="0" borderId="8" xfId="0" applyFont="1" applyBorder="1" applyAlignment="1">
      <alignment shrinkToFit="1"/>
    </xf>
    <xf numFmtId="0" fontId="0" fillId="0" borderId="10" xfId="0" applyBorder="1" applyAlignment="1">
      <alignment shrinkToFit="1"/>
    </xf>
    <xf numFmtId="0" fontId="0" fillId="0" borderId="11" xfId="0" applyBorder="1" applyAlignment="1">
      <alignment shrinkToFit="1"/>
    </xf>
    <xf numFmtId="0" fontId="10" fillId="6" borderId="0" xfId="0" applyFont="1" applyFill="1" applyAlignment="1">
      <alignment horizontal="center" vertical="center"/>
    </xf>
    <xf numFmtId="0" fontId="9" fillId="0" borderId="31" xfId="0" applyFont="1" applyBorder="1" applyAlignment="1">
      <alignment vertical="center" shrinkToFit="1"/>
    </xf>
    <xf numFmtId="0" fontId="6" fillId="0" borderId="32" xfId="0" applyFont="1" applyBorder="1" applyAlignment="1">
      <alignment shrinkToFit="1"/>
    </xf>
    <xf numFmtId="0" fontId="9" fillId="0" borderId="33" xfId="0" applyFont="1" applyBorder="1" applyAlignment="1">
      <alignment vertical="center" shrinkToFit="1"/>
    </xf>
    <xf numFmtId="0" fontId="6" fillId="0" borderId="34" xfId="0" applyFont="1" applyBorder="1" applyAlignment="1">
      <alignment shrinkToFit="1"/>
    </xf>
    <xf numFmtId="0" fontId="1" fillId="0" borderId="0" xfId="0" applyFont="1" applyAlignment="1">
      <alignment vertical="center" shrinkToFit="1"/>
    </xf>
    <xf numFmtId="0" fontId="0" fillId="0" borderId="0" xfId="0" applyAlignment="1">
      <alignment shrinkToFit="1"/>
    </xf>
    <xf numFmtId="177" fontId="14" fillId="0" borderId="51" xfId="0" applyNumberFormat="1" applyFont="1" applyBorder="1" applyAlignment="1">
      <alignment horizontal="left"/>
    </xf>
    <xf numFmtId="0" fontId="6" fillId="0" borderId="62" xfId="0" applyFont="1" applyBorder="1"/>
    <xf numFmtId="0" fontId="16" fillId="0" borderId="51" xfId="0" applyFont="1" applyBorder="1" applyAlignment="1">
      <alignment horizontal="left" vertical="top"/>
    </xf>
    <xf numFmtId="177" fontId="14" fillId="0" borderId="60" xfId="0" applyNumberFormat="1" applyFont="1" applyBorder="1" applyAlignment="1">
      <alignment horizontal="left"/>
    </xf>
    <xf numFmtId="0" fontId="6" fillId="0" borderId="61" xfId="0" applyFont="1" applyBorder="1"/>
    <xf numFmtId="0" fontId="14" fillId="0" borderId="60" xfId="0" applyFont="1" applyBorder="1" applyAlignment="1">
      <alignment horizontal="left"/>
    </xf>
    <xf numFmtId="0" fontId="14" fillId="0" borderId="51" xfId="0" applyFont="1" applyBorder="1" applyAlignment="1">
      <alignment horizontal="left"/>
    </xf>
    <xf numFmtId="177" fontId="14" fillId="0" borderId="57" xfId="0" applyNumberFormat="1" applyFont="1" applyBorder="1" applyAlignment="1">
      <alignment horizontal="left"/>
    </xf>
    <xf numFmtId="0" fontId="6" fillId="0" borderId="63" xfId="0" applyFont="1" applyBorder="1"/>
    <xf numFmtId="0" fontId="16" fillId="0" borderId="57" xfId="0" applyFont="1" applyBorder="1" applyAlignment="1">
      <alignment horizontal="left" vertical="top"/>
    </xf>
  </cellXfs>
  <cellStyles count="1">
    <cellStyle name="標準" xfId="0" builtinId="0"/>
  </cellStyles>
  <dxfs count="11">
    <dxf>
      <font>
        <color rgb="FFFF0000"/>
      </font>
      <fill>
        <patternFill patternType="solid">
          <fgColor rgb="FFF4CCCC"/>
          <bgColor rgb="FFF4CCCC"/>
        </patternFill>
      </fill>
    </dxf>
    <dxf>
      <font>
        <color rgb="FFFF0000"/>
      </font>
      <fill>
        <patternFill patternType="solid">
          <fgColor rgb="FFF4CCCC"/>
          <bgColor rgb="FFF4CCCC"/>
        </patternFill>
      </fill>
    </dxf>
    <dxf>
      <font>
        <color rgb="FF0000FF"/>
      </font>
      <fill>
        <patternFill patternType="solid">
          <fgColor rgb="FF9FC5E8"/>
          <bgColor rgb="FF9FC5E8"/>
        </patternFill>
      </fill>
    </dxf>
    <dxf>
      <font>
        <color rgb="FFFF0000"/>
      </font>
      <fill>
        <patternFill patternType="solid">
          <fgColor rgb="FFEA9999"/>
          <bgColor rgb="FFEA9999"/>
        </patternFill>
      </fill>
    </dxf>
    <dxf>
      <font>
        <color rgb="FF0000FF"/>
      </font>
      <fill>
        <patternFill patternType="solid">
          <fgColor rgb="FFCFE2F3"/>
          <bgColor rgb="FFCFE2F3"/>
        </patternFill>
      </fill>
    </dxf>
    <dxf>
      <font>
        <color rgb="FFFF0000"/>
      </font>
      <fill>
        <patternFill patternType="solid">
          <fgColor rgb="FFF4CCCC"/>
          <bgColor rgb="FFF4CCCC"/>
        </patternFill>
      </fill>
    </dxf>
    <dxf>
      <font>
        <color rgb="FFFF0000"/>
      </font>
      <fill>
        <patternFill patternType="solid">
          <fgColor rgb="FFF4CCCC"/>
          <bgColor rgb="FFF4CCCC"/>
        </patternFill>
      </fill>
    </dxf>
    <dxf>
      <font>
        <color rgb="FFFF0000"/>
      </font>
      <fill>
        <patternFill patternType="solid">
          <fgColor rgb="FFF4CCCC"/>
          <bgColor rgb="FFF4CCCC"/>
        </patternFill>
      </fill>
    </dxf>
    <dxf>
      <font>
        <color rgb="FFFF0000"/>
      </font>
      <fill>
        <patternFill patternType="solid">
          <fgColor rgb="FFF4CCCC"/>
          <bgColor rgb="FFF4CCCC"/>
        </patternFill>
      </fill>
    </dxf>
    <dxf>
      <font>
        <color rgb="FFFF0000"/>
      </font>
      <fill>
        <patternFill patternType="solid">
          <fgColor rgb="FFF4CCCC"/>
          <bgColor rgb="FFF4CCCC"/>
        </patternFill>
      </fill>
    </dxf>
    <dxf>
      <font>
        <color rgb="FFFF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F42"/>
  <sheetViews>
    <sheetView showGridLines="0" tabSelected="1" zoomScaleNormal="100" workbookViewId="0">
      <selection activeCell="B2" sqref="B2"/>
    </sheetView>
  </sheetViews>
  <sheetFormatPr defaultColWidth="12.6328125" defaultRowHeight="15.75" customHeight="1"/>
  <cols>
    <col min="1" max="2" width="2.81640625" customWidth="1"/>
    <col min="3" max="3" width="6" customWidth="1"/>
    <col min="4" max="5" width="4.90625" customWidth="1"/>
    <col min="6" max="6" width="3.6328125" customWidth="1"/>
    <col min="7" max="7" width="6" customWidth="1"/>
    <col min="8" max="9" width="4.90625" customWidth="1"/>
    <col min="10" max="10" width="3.6328125" customWidth="1"/>
    <col min="11" max="11" width="6" customWidth="1"/>
    <col min="12" max="13" width="4.90625" customWidth="1"/>
    <col min="14" max="14" width="3.6328125" customWidth="1"/>
    <col min="15" max="15" width="6" customWidth="1"/>
    <col min="16" max="17" width="4.90625" customWidth="1"/>
    <col min="18" max="18" width="3.6328125" customWidth="1"/>
    <col min="19" max="19" width="6" customWidth="1"/>
    <col min="20" max="21" width="4.90625" customWidth="1"/>
    <col min="22" max="22" width="3.6328125" customWidth="1"/>
    <col min="23" max="23" width="6" customWidth="1"/>
    <col min="24" max="25" width="4.90625" customWidth="1"/>
    <col min="26" max="26" width="3.6328125" customWidth="1"/>
    <col min="27" max="27" width="6" customWidth="1"/>
    <col min="28" max="29" width="4.90625" customWidth="1"/>
    <col min="30" max="30" width="3.6328125" customWidth="1"/>
    <col min="31" max="32" width="4.08984375" customWidth="1"/>
  </cols>
  <sheetData>
    <row r="1" spans="1:32" ht="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1"/>
    </row>
    <row r="2" spans="1:32" ht="8.25" customHeight="1">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4"/>
      <c r="AF2" s="1"/>
    </row>
    <row r="3" spans="1:32" ht="29.5">
      <c r="A3" s="1"/>
      <c r="B3" s="3"/>
      <c r="C3" s="5" t="s">
        <v>0</v>
      </c>
      <c r="D3" s="3"/>
      <c r="E3" s="3"/>
      <c r="F3" s="3"/>
      <c r="G3" s="3"/>
      <c r="H3" s="3"/>
      <c r="I3" s="3"/>
      <c r="J3" s="3"/>
      <c r="K3" s="3"/>
      <c r="L3" s="3"/>
      <c r="M3" s="3"/>
      <c r="N3" s="3"/>
      <c r="O3" s="3"/>
      <c r="P3" s="3"/>
      <c r="Q3" s="3"/>
      <c r="R3" s="3"/>
      <c r="S3" s="3"/>
      <c r="T3" s="3"/>
      <c r="U3" s="3"/>
      <c r="V3" s="3"/>
      <c r="W3" s="3"/>
      <c r="X3" s="3"/>
      <c r="Y3" s="3"/>
      <c r="Z3" s="3"/>
      <c r="AA3" s="69" t="s">
        <v>1</v>
      </c>
      <c r="AB3" s="70"/>
      <c r="AC3" s="70"/>
      <c r="AD3" s="71"/>
      <c r="AE3" s="4"/>
      <c r="AF3" s="1"/>
    </row>
    <row r="4" spans="1:32" ht="6" customHeight="1">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4"/>
      <c r="AF4" s="1"/>
    </row>
    <row r="5" spans="1:32" ht="17.5">
      <c r="A5" s="1"/>
      <c r="B5" s="3"/>
      <c r="C5" s="72" t="s">
        <v>2</v>
      </c>
      <c r="D5" s="73"/>
      <c r="E5" s="73"/>
      <c r="F5" s="74" t="s">
        <v>8</v>
      </c>
      <c r="G5" s="75"/>
      <c r="H5" s="3"/>
      <c r="I5" s="3"/>
      <c r="J5" s="3"/>
      <c r="K5" s="3"/>
      <c r="L5" s="3"/>
      <c r="M5" s="3"/>
      <c r="N5" s="3"/>
      <c r="O5" s="3"/>
      <c r="P5" s="3"/>
      <c r="Q5" s="3"/>
      <c r="R5" s="3"/>
      <c r="S5" s="3"/>
      <c r="T5" s="3"/>
      <c r="U5" s="3"/>
      <c r="V5" s="3"/>
      <c r="W5" s="3"/>
      <c r="X5" s="3"/>
      <c r="Y5" s="3"/>
      <c r="Z5" s="3"/>
      <c r="AA5" s="3"/>
      <c r="AB5" s="3"/>
      <c r="AC5" s="3"/>
      <c r="AD5" s="3"/>
      <c r="AE5" s="4"/>
      <c r="AF5" s="1"/>
    </row>
    <row r="6" spans="1:32" ht="7.5" customHeight="1">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4"/>
      <c r="AF6" s="1"/>
    </row>
    <row r="7" spans="1:32" ht="18" customHeight="1">
      <c r="A7" s="1"/>
      <c r="B7" s="3"/>
      <c r="C7" s="80" t="str">
        <f>VLOOKUP($AA$3,Data【タイプB】!$P$3:$W$9,2,0)</f>
        <v>日</v>
      </c>
      <c r="D7" s="77"/>
      <c r="E7" s="77"/>
      <c r="F7" s="77"/>
      <c r="G7" s="76" t="str">
        <f>VLOOKUP($AA$3,Data【タイプB】!$P$3:$W$9,3,0)</f>
        <v>月</v>
      </c>
      <c r="H7" s="77"/>
      <c r="I7" s="77"/>
      <c r="J7" s="78"/>
      <c r="K7" s="76" t="str">
        <f>VLOOKUP($AA$3,Data【タイプB】!$P$3:$W$9,4,0)</f>
        <v>火</v>
      </c>
      <c r="L7" s="77"/>
      <c r="M7" s="77"/>
      <c r="N7" s="78"/>
      <c r="O7" s="76" t="str">
        <f>VLOOKUP($AA$3,Data【タイプB】!$P$3:$W$9,5,0)</f>
        <v>水</v>
      </c>
      <c r="P7" s="77"/>
      <c r="Q7" s="77"/>
      <c r="R7" s="78"/>
      <c r="S7" s="76" t="str">
        <f>VLOOKUP($AA$3,Data【タイプB】!$P$3:$W$9,6,0)</f>
        <v>木</v>
      </c>
      <c r="T7" s="77"/>
      <c r="U7" s="77"/>
      <c r="V7" s="78"/>
      <c r="W7" s="76" t="str">
        <f>VLOOKUP($AA$3,Data【タイプB】!$P$3:$W$9,7,0)</f>
        <v>金</v>
      </c>
      <c r="X7" s="77"/>
      <c r="Y7" s="77"/>
      <c r="Z7" s="78"/>
      <c r="AA7" s="76" t="str">
        <f>VLOOKUP($AA$3,Data【タイプB】!$P$3:$W$9,8,0)</f>
        <v>土</v>
      </c>
      <c r="AB7" s="77"/>
      <c r="AC7" s="77"/>
      <c r="AD7" s="79"/>
      <c r="AE7" s="4"/>
      <c r="AF7" s="1"/>
    </row>
    <row r="8" spans="1:32" ht="14">
      <c r="A8" s="1"/>
      <c r="B8" s="3"/>
      <c r="C8" s="85" t="str">
        <f>VLOOKUP($AA$3,Data【タイプB】!$P$3:$AD$9,9,0)</f>
        <v>Sun</v>
      </c>
      <c r="D8" s="82"/>
      <c r="E8" s="82"/>
      <c r="F8" s="82"/>
      <c r="G8" s="81" t="str">
        <f>VLOOKUP($AA$3,Data【タイプB】!$P$3:$AD$9,10,0)</f>
        <v>Mon</v>
      </c>
      <c r="H8" s="82"/>
      <c r="I8" s="82"/>
      <c r="J8" s="83"/>
      <c r="K8" s="81" t="str">
        <f>VLOOKUP($AA$3,Data【タイプB】!$P$3:$AD$9,11,0)</f>
        <v>Tue</v>
      </c>
      <c r="L8" s="82"/>
      <c r="M8" s="82"/>
      <c r="N8" s="83"/>
      <c r="O8" s="81" t="str">
        <f>VLOOKUP($AA$3,Data【タイプB】!$P$3:$AD$9,12,0)</f>
        <v>Wed</v>
      </c>
      <c r="P8" s="82"/>
      <c r="Q8" s="82"/>
      <c r="R8" s="83"/>
      <c r="S8" s="81" t="str">
        <f>VLOOKUP($AA$3,Data【タイプB】!$P$3:$AD$9,13,0)</f>
        <v>Thu</v>
      </c>
      <c r="T8" s="82"/>
      <c r="U8" s="82"/>
      <c r="V8" s="83"/>
      <c r="W8" s="81" t="str">
        <f>VLOOKUP($AA$3,Data【タイプB】!$P$3:$AD$9,14,0)</f>
        <v>Fri</v>
      </c>
      <c r="X8" s="82"/>
      <c r="Y8" s="82"/>
      <c r="Z8" s="83"/>
      <c r="AA8" s="81" t="str">
        <f>VLOOKUP($AA$3,Data【タイプB】!$P$3:$AD$9,15,0)</f>
        <v>Sat</v>
      </c>
      <c r="AB8" s="82"/>
      <c r="AC8" s="82"/>
      <c r="AD8" s="84"/>
      <c r="AE8" s="4"/>
      <c r="AF8" s="1"/>
    </row>
    <row r="9" spans="1:32" ht="22.5">
      <c r="A9" s="1"/>
      <c r="B9" s="3"/>
      <c r="C9" s="6" t="str">
        <f>IF(WEEKDAY(DATE(LEFT($C$5,4),IF(MID($F$5,2,1)="月",LEFT($F$5,1),LEFT($F$5,2)),1))=C42,
DATE(LEFT($C$5,4),IF(MID($F$5,2,1)="月",LEFT($F$5,1),LEFT($F$5,2)),1),
"")</f>
        <v/>
      </c>
      <c r="D9" s="86" t="str">
        <f>IF(ISERROR(VLOOKUP(C9,Data【タイプB】!$B$14:$E$45,3,0)),"",VLOOKUP(C9,Data【タイプB】!$B$14:$E$45,3,0))</f>
        <v/>
      </c>
      <c r="E9" s="87"/>
      <c r="F9" s="88"/>
      <c r="G9" s="7">
        <f>IF(WEEKDAY(DATE(LEFT($C$5,4),IF(MID($F$5,2,1)="月",LEFT($F$5,1),LEFT($F$5,2)),1))=G42,
DATE(LEFT($C$5,4),IF(MID($F$5,2,1)="月",LEFT($F$5,1),LEFT($F$5,2)),1),
IF(C9="","",C9+1))</f>
        <v>45292</v>
      </c>
      <c r="H9" s="86" t="str">
        <f>IF(ISERROR(VLOOKUP(G9,Data【タイプB】!$B$14:$E$45,3,0)),"",VLOOKUP(G9,Data【タイプB】!$B$14:$E$45,3,0))</f>
        <v>元日</v>
      </c>
      <c r="I9" s="87"/>
      <c r="J9" s="88"/>
      <c r="K9" s="7">
        <f>IF(WEEKDAY(DATE(LEFT($C$5,4),IF(MID($F$5,2,1)="月",LEFT($F$5,1),LEFT($F$5,2)),1))=K42,
DATE(LEFT($C$5,4),IF(MID($F$5,2,1)="月",LEFT($F$5,1),LEFT($F$5,2)),1),
IF(G9="","",G9+1))</f>
        <v>45293</v>
      </c>
      <c r="L9" s="86" t="str">
        <f>IF(ISERROR(VLOOKUP(K9,Data【タイプB】!$B$14:$E$45,3,0)),"",VLOOKUP(K9,Data【タイプB】!$B$14:$E$45,3,0))</f>
        <v/>
      </c>
      <c r="M9" s="87"/>
      <c r="N9" s="88"/>
      <c r="O9" s="7">
        <f>IF(WEEKDAY(DATE(LEFT($C$5,4),IF(MID($F$5,2,1)="月",LEFT($F$5,1),LEFT($F$5,2)),1))=O42,
DATE(LEFT($C$5,4),IF(MID($F$5,2,1)="月",LEFT($F$5,1),LEFT($F$5,2)),1),
IF(K9="","",K9+1))</f>
        <v>45294</v>
      </c>
      <c r="P9" s="86" t="str">
        <f>IF(ISERROR(VLOOKUP(O9,Data【タイプB】!$B$14:$E$45,3,0)),"",VLOOKUP(O9,Data【タイプB】!$B$14:$E$45,3,0))</f>
        <v/>
      </c>
      <c r="Q9" s="87"/>
      <c r="R9" s="88"/>
      <c r="S9" s="7">
        <f>IF(WEEKDAY(DATE(LEFT($C$5,4),IF(MID($F$5,2,1)="月",LEFT($F$5,1),LEFT($F$5,2)),1))=S42,
DATE(LEFT($C$5,4),IF(MID($F$5,2,1)="月",LEFT($F$5,1),LEFT($F$5,2)),1),
IF(O9="","",O9+1))</f>
        <v>45295</v>
      </c>
      <c r="T9" s="86" t="str">
        <f>IF(ISERROR(VLOOKUP(S9,Data【タイプB】!$B$14:$E$45,3,0)),"",VLOOKUP(S9,Data【タイプB】!$B$14:$E$45,3,0))</f>
        <v/>
      </c>
      <c r="U9" s="87"/>
      <c r="V9" s="88"/>
      <c r="W9" s="7">
        <f>IF(WEEKDAY(DATE(LEFT($C$5,4),IF(MID($F$5,2,1)="月",LEFT($F$5,1),LEFT($F$5,2)),1))=W42,
DATE(LEFT($C$5,4),IF(MID($F$5,2,1)="月",LEFT($F$5,1),LEFT($F$5,2)),1),
IF(S9="","",S9+1))</f>
        <v>45296</v>
      </c>
      <c r="X9" s="86" t="str">
        <f>IF(ISERROR(VLOOKUP(W9,Data【タイプB】!$B$14:$E$45,3,0)),"",VLOOKUP(W9,Data【タイプB】!$B$14:$E$45,3,0))</f>
        <v/>
      </c>
      <c r="Y9" s="87"/>
      <c r="Z9" s="88"/>
      <c r="AA9" s="8">
        <f>IF(WEEKDAY(DATE(LEFT($C$5,4),IF(MID($F$5,2,1)="月",LEFT($F$5,1),LEFT($F$5,2)),1))=AA42,
DATE(LEFT($C$5,4),IF(MID($F$5,2,1)="月",LEFT($F$5,1),LEFT($F$5,2)),1),
IF(W9="","",W9+1))</f>
        <v>45297</v>
      </c>
      <c r="AB9" s="86" t="str">
        <f>IF(ISERROR(VLOOKUP(AA9,Data【タイプB】!$B$14:$E$45,3,0)),"",VLOOKUP(AA9,Data【タイプB】!$B$14:$E$45,3,0))</f>
        <v/>
      </c>
      <c r="AC9" s="87"/>
      <c r="AD9" s="89"/>
      <c r="AE9" s="4"/>
      <c r="AF9" s="1"/>
    </row>
    <row r="10" spans="1:32" ht="13.5" customHeight="1">
      <c r="A10" s="1"/>
      <c r="B10" s="3"/>
      <c r="C10" s="68"/>
      <c r="D10" s="64"/>
      <c r="E10" s="64"/>
      <c r="F10" s="64"/>
      <c r="G10" s="63"/>
      <c r="H10" s="64"/>
      <c r="I10" s="64"/>
      <c r="J10" s="65"/>
      <c r="K10" s="63"/>
      <c r="L10" s="64"/>
      <c r="M10" s="64"/>
      <c r="N10" s="65"/>
      <c r="O10" s="63"/>
      <c r="P10" s="64"/>
      <c r="Q10" s="64"/>
      <c r="R10" s="65"/>
      <c r="S10" s="63"/>
      <c r="T10" s="64"/>
      <c r="U10" s="64"/>
      <c r="V10" s="65"/>
      <c r="W10" s="63"/>
      <c r="X10" s="64"/>
      <c r="Y10" s="64"/>
      <c r="Z10" s="65"/>
      <c r="AA10" s="66"/>
      <c r="AB10" s="64"/>
      <c r="AC10" s="64"/>
      <c r="AD10" s="67"/>
      <c r="AE10" s="4"/>
      <c r="AF10" s="1"/>
    </row>
    <row r="11" spans="1:32" ht="13.5" customHeight="1">
      <c r="A11" s="1"/>
      <c r="B11" s="3"/>
      <c r="C11" s="54"/>
      <c r="D11" s="50"/>
      <c r="E11" s="50"/>
      <c r="F11" s="50"/>
      <c r="G11" s="49"/>
      <c r="H11" s="50"/>
      <c r="I11" s="50"/>
      <c r="J11" s="51"/>
      <c r="K11" s="49"/>
      <c r="L11" s="50"/>
      <c r="M11" s="50"/>
      <c r="N11" s="51"/>
      <c r="O11" s="49"/>
      <c r="P11" s="50"/>
      <c r="Q11" s="50"/>
      <c r="R11" s="51"/>
      <c r="S11" s="49"/>
      <c r="T11" s="50"/>
      <c r="U11" s="50"/>
      <c r="V11" s="51"/>
      <c r="W11" s="49"/>
      <c r="X11" s="50"/>
      <c r="Y11" s="50"/>
      <c r="Z11" s="51"/>
      <c r="AA11" s="52"/>
      <c r="AB11" s="50"/>
      <c r="AC11" s="50"/>
      <c r="AD11" s="53"/>
      <c r="AE11" s="4"/>
      <c r="AF11" s="1"/>
    </row>
    <row r="12" spans="1:32" ht="13.5" customHeight="1">
      <c r="A12" s="1"/>
      <c r="B12" s="3"/>
      <c r="C12" s="54"/>
      <c r="D12" s="50"/>
      <c r="E12" s="50"/>
      <c r="F12" s="50"/>
      <c r="G12" s="49"/>
      <c r="H12" s="50"/>
      <c r="I12" s="50"/>
      <c r="J12" s="51"/>
      <c r="K12" s="49"/>
      <c r="L12" s="50"/>
      <c r="M12" s="50"/>
      <c r="N12" s="51"/>
      <c r="O12" s="49"/>
      <c r="P12" s="50"/>
      <c r="Q12" s="50"/>
      <c r="R12" s="51"/>
      <c r="S12" s="49"/>
      <c r="T12" s="50"/>
      <c r="U12" s="50"/>
      <c r="V12" s="51"/>
      <c r="W12" s="49"/>
      <c r="X12" s="50"/>
      <c r="Y12" s="50"/>
      <c r="Z12" s="51"/>
      <c r="AA12" s="52"/>
      <c r="AB12" s="50"/>
      <c r="AC12" s="50"/>
      <c r="AD12" s="53"/>
      <c r="AE12" s="4"/>
      <c r="AF12" s="1"/>
    </row>
    <row r="13" spans="1:32" ht="13.5" customHeight="1">
      <c r="A13" s="1"/>
      <c r="B13" s="3"/>
      <c r="C13" s="58"/>
      <c r="D13" s="56"/>
      <c r="E13" s="56"/>
      <c r="F13" s="56"/>
      <c r="G13" s="55"/>
      <c r="H13" s="56"/>
      <c r="I13" s="56"/>
      <c r="J13" s="56"/>
      <c r="K13" s="55"/>
      <c r="L13" s="56"/>
      <c r="M13" s="56"/>
      <c r="N13" s="56"/>
      <c r="O13" s="55"/>
      <c r="P13" s="56"/>
      <c r="Q13" s="56"/>
      <c r="R13" s="56"/>
      <c r="S13" s="55"/>
      <c r="T13" s="56"/>
      <c r="U13" s="56"/>
      <c r="V13" s="56"/>
      <c r="W13" s="55"/>
      <c r="X13" s="56"/>
      <c r="Y13" s="56"/>
      <c r="Z13" s="56"/>
      <c r="AA13" s="55"/>
      <c r="AB13" s="56"/>
      <c r="AC13" s="56"/>
      <c r="AD13" s="57"/>
      <c r="AE13" s="4"/>
      <c r="AF13" s="1"/>
    </row>
    <row r="14" spans="1:32" ht="22.5">
      <c r="A14" s="1"/>
      <c r="B14" s="3"/>
      <c r="C14" s="9">
        <f>AA9+1</f>
        <v>45298</v>
      </c>
      <c r="D14" s="59" t="str">
        <f>IF(ISERROR(VLOOKUP(C14,Data【タイプB】!$B$14:$E$45,3,0)),"",VLOOKUP(C14,Data【タイプB】!$B$14:$E$45,3,0))</f>
        <v/>
      </c>
      <c r="E14" s="60"/>
      <c r="F14" s="61"/>
      <c r="G14" s="11">
        <f>C14+1</f>
        <v>45299</v>
      </c>
      <c r="H14" s="59" t="str">
        <f>IF(ISERROR(VLOOKUP(G14,Data【タイプB】!$B$14:$E$45,3,0)),"",VLOOKUP(G14,Data【タイプB】!$B$14:$E$45,3,0))</f>
        <v>成人の日</v>
      </c>
      <c r="I14" s="60"/>
      <c r="J14" s="61"/>
      <c r="K14" s="11">
        <f>G14+1</f>
        <v>45300</v>
      </c>
      <c r="L14" s="59" t="str">
        <f>IF(ISERROR(VLOOKUP(K14,Data【タイプB】!$B$14:$E$45,3,0)),"",VLOOKUP(K14,Data【タイプB】!$B$14:$E$45,3,0))</f>
        <v/>
      </c>
      <c r="M14" s="60"/>
      <c r="N14" s="61"/>
      <c r="O14" s="11">
        <f>K14+1</f>
        <v>45301</v>
      </c>
      <c r="P14" s="59" t="str">
        <f>IF(ISERROR(VLOOKUP(O14,Data【タイプB】!$B$14:$E$45,3,0)),"",VLOOKUP(O14,Data【タイプB】!$B$14:$E$45,3,0))</f>
        <v/>
      </c>
      <c r="Q14" s="60"/>
      <c r="R14" s="61"/>
      <c r="S14" s="11">
        <f>O14+1</f>
        <v>45302</v>
      </c>
      <c r="T14" s="59" t="str">
        <f>IF(ISERROR(VLOOKUP(S14,Data【タイプB】!$B$14:$E$45,3,0)),"",VLOOKUP(S14,Data【タイプB】!$B$14:$E$45,3,0))</f>
        <v/>
      </c>
      <c r="U14" s="60"/>
      <c r="V14" s="61"/>
      <c r="W14" s="11">
        <f>S14+1</f>
        <v>45303</v>
      </c>
      <c r="X14" s="59" t="str">
        <f>IF(ISERROR(VLOOKUP(W14,Data【タイプB】!$B$14:$E$45,3,0)),"",VLOOKUP(W14,Data【タイプB】!$B$14:$E$45,3,0))</f>
        <v/>
      </c>
      <c r="Y14" s="60"/>
      <c r="Z14" s="61"/>
      <c r="AA14" s="11">
        <f>W14+1</f>
        <v>45304</v>
      </c>
      <c r="AB14" s="59" t="str">
        <f>IF(ISERROR(VLOOKUP(AA14,Data【タイプB】!$B$14:$E$45,3,0)),"",VLOOKUP(AA14,Data【タイプB】!$B$14:$E$45,3,0))</f>
        <v/>
      </c>
      <c r="AC14" s="60"/>
      <c r="AD14" s="62"/>
      <c r="AE14" s="4"/>
      <c r="AF14" s="1"/>
    </row>
    <row r="15" spans="1:32" ht="13.5" customHeight="1">
      <c r="A15" s="1"/>
      <c r="B15" s="3"/>
      <c r="C15" s="68"/>
      <c r="D15" s="64"/>
      <c r="E15" s="64"/>
      <c r="F15" s="64"/>
      <c r="G15" s="63"/>
      <c r="H15" s="64"/>
      <c r="I15" s="64"/>
      <c r="J15" s="65"/>
      <c r="K15" s="63"/>
      <c r="L15" s="64"/>
      <c r="M15" s="64"/>
      <c r="N15" s="65"/>
      <c r="O15" s="63"/>
      <c r="P15" s="64"/>
      <c r="Q15" s="64"/>
      <c r="R15" s="65"/>
      <c r="S15" s="63"/>
      <c r="T15" s="64"/>
      <c r="U15" s="64"/>
      <c r="V15" s="65"/>
      <c r="W15" s="63"/>
      <c r="X15" s="64"/>
      <c r="Y15" s="64"/>
      <c r="Z15" s="65"/>
      <c r="AA15" s="66"/>
      <c r="AB15" s="64"/>
      <c r="AC15" s="64"/>
      <c r="AD15" s="67"/>
      <c r="AE15" s="4"/>
      <c r="AF15" s="1"/>
    </row>
    <row r="16" spans="1:32" ht="13.5" customHeight="1">
      <c r="A16" s="1"/>
      <c r="B16" s="3"/>
      <c r="C16" s="54"/>
      <c r="D16" s="50"/>
      <c r="E16" s="50"/>
      <c r="F16" s="50"/>
      <c r="G16" s="49"/>
      <c r="H16" s="50"/>
      <c r="I16" s="50"/>
      <c r="J16" s="51"/>
      <c r="K16" s="49"/>
      <c r="L16" s="50"/>
      <c r="M16" s="50"/>
      <c r="N16" s="51"/>
      <c r="O16" s="49"/>
      <c r="P16" s="50"/>
      <c r="Q16" s="50"/>
      <c r="R16" s="51"/>
      <c r="S16" s="49"/>
      <c r="T16" s="50"/>
      <c r="U16" s="50"/>
      <c r="V16" s="51"/>
      <c r="W16" s="49"/>
      <c r="X16" s="50"/>
      <c r="Y16" s="50"/>
      <c r="Z16" s="51"/>
      <c r="AA16" s="52"/>
      <c r="AB16" s="50"/>
      <c r="AC16" s="50"/>
      <c r="AD16" s="53"/>
      <c r="AE16" s="4"/>
      <c r="AF16" s="1"/>
    </row>
    <row r="17" spans="1:32" ht="13.5" customHeight="1">
      <c r="A17" s="1"/>
      <c r="B17" s="3"/>
      <c r="C17" s="54"/>
      <c r="D17" s="50"/>
      <c r="E17" s="50"/>
      <c r="F17" s="50"/>
      <c r="G17" s="49"/>
      <c r="H17" s="50"/>
      <c r="I17" s="50"/>
      <c r="J17" s="51"/>
      <c r="K17" s="49"/>
      <c r="L17" s="50"/>
      <c r="M17" s="50"/>
      <c r="N17" s="51"/>
      <c r="O17" s="49"/>
      <c r="P17" s="50"/>
      <c r="Q17" s="50"/>
      <c r="R17" s="51"/>
      <c r="S17" s="49"/>
      <c r="T17" s="50"/>
      <c r="U17" s="50"/>
      <c r="V17" s="51"/>
      <c r="W17" s="49"/>
      <c r="X17" s="50"/>
      <c r="Y17" s="50"/>
      <c r="Z17" s="51"/>
      <c r="AA17" s="52"/>
      <c r="AB17" s="50"/>
      <c r="AC17" s="50"/>
      <c r="AD17" s="53"/>
      <c r="AE17" s="4"/>
      <c r="AF17" s="1"/>
    </row>
    <row r="18" spans="1:32" ht="13.5" customHeight="1">
      <c r="A18" s="1"/>
      <c r="B18" s="3"/>
      <c r="C18" s="58"/>
      <c r="D18" s="56"/>
      <c r="E18" s="56"/>
      <c r="F18" s="56"/>
      <c r="G18" s="55"/>
      <c r="H18" s="56"/>
      <c r="I18" s="56"/>
      <c r="J18" s="56"/>
      <c r="K18" s="55"/>
      <c r="L18" s="56"/>
      <c r="M18" s="56"/>
      <c r="N18" s="56"/>
      <c r="O18" s="55"/>
      <c r="P18" s="56"/>
      <c r="Q18" s="56"/>
      <c r="R18" s="56"/>
      <c r="S18" s="55"/>
      <c r="T18" s="56"/>
      <c r="U18" s="56"/>
      <c r="V18" s="56"/>
      <c r="W18" s="55"/>
      <c r="X18" s="56"/>
      <c r="Y18" s="56"/>
      <c r="Z18" s="56"/>
      <c r="AA18" s="55"/>
      <c r="AB18" s="56"/>
      <c r="AC18" s="56"/>
      <c r="AD18" s="57"/>
      <c r="AE18" s="4"/>
      <c r="AF18" s="1"/>
    </row>
    <row r="19" spans="1:32" ht="22.5">
      <c r="A19" s="1"/>
      <c r="B19" s="3"/>
      <c r="C19" s="9">
        <f>AA14+1</f>
        <v>45305</v>
      </c>
      <c r="D19" s="59" t="str">
        <f>IF(ISERROR(VLOOKUP(C19,Data【タイプB】!$B$14:$E$45,3,0)),"",VLOOKUP(C19,Data【タイプB】!$B$14:$E$45,3,0))</f>
        <v/>
      </c>
      <c r="E19" s="60"/>
      <c r="F19" s="61"/>
      <c r="G19" s="11">
        <f>C19+1</f>
        <v>45306</v>
      </c>
      <c r="H19" s="59" t="str">
        <f>IF(ISERROR(VLOOKUP(G19,Data【タイプB】!$B$14:$E$45,3,0)),"",VLOOKUP(G19,Data【タイプB】!$B$14:$E$45,3,0))</f>
        <v/>
      </c>
      <c r="I19" s="60"/>
      <c r="J19" s="61"/>
      <c r="K19" s="11">
        <f>G19+1</f>
        <v>45307</v>
      </c>
      <c r="L19" s="59" t="str">
        <f>IF(ISERROR(VLOOKUP(K19,Data【タイプB】!$B$14:$E$45,3,0)),"",VLOOKUP(K19,Data【タイプB】!$B$14:$E$45,3,0))</f>
        <v/>
      </c>
      <c r="M19" s="60"/>
      <c r="N19" s="61"/>
      <c r="O19" s="11">
        <f>K19+1</f>
        <v>45308</v>
      </c>
      <c r="P19" s="59" t="str">
        <f>IF(ISERROR(VLOOKUP(O19,Data【タイプB】!$B$14:$E$45,3,0)),"",VLOOKUP(O19,Data【タイプB】!$B$14:$E$45,3,0))</f>
        <v/>
      </c>
      <c r="Q19" s="60"/>
      <c r="R19" s="61"/>
      <c r="S19" s="11">
        <f>O19+1</f>
        <v>45309</v>
      </c>
      <c r="T19" s="59" t="str">
        <f>IF(ISERROR(VLOOKUP(S19,Data【タイプB】!$B$14:$E$45,3,0)),"",VLOOKUP(S19,Data【タイプB】!$B$14:$E$45,3,0))</f>
        <v/>
      </c>
      <c r="U19" s="60"/>
      <c r="V19" s="61"/>
      <c r="W19" s="11">
        <f>S19+1</f>
        <v>45310</v>
      </c>
      <c r="X19" s="59" t="str">
        <f>IF(ISERROR(VLOOKUP(W19,Data【タイプB】!$B$14:$E$45,3,0)),"",VLOOKUP(W19,Data【タイプB】!$B$14:$E$45,3,0))</f>
        <v/>
      </c>
      <c r="Y19" s="60"/>
      <c r="Z19" s="61"/>
      <c r="AA19" s="11">
        <f>W19+1</f>
        <v>45311</v>
      </c>
      <c r="AB19" s="59" t="str">
        <f>IF(ISERROR(VLOOKUP(AA19,Data【タイプB】!$B$14:$E$45,3,0)),"",VLOOKUP(AA19,Data【タイプB】!$B$14:$E$45,3,0))</f>
        <v/>
      </c>
      <c r="AC19" s="60"/>
      <c r="AD19" s="62"/>
      <c r="AE19" s="4"/>
      <c r="AF19" s="1"/>
    </row>
    <row r="20" spans="1:32" ht="13.5" customHeight="1">
      <c r="A20" s="1"/>
      <c r="B20" s="3"/>
      <c r="C20" s="68"/>
      <c r="D20" s="64"/>
      <c r="E20" s="64"/>
      <c r="F20" s="64"/>
      <c r="G20" s="63"/>
      <c r="H20" s="64"/>
      <c r="I20" s="64"/>
      <c r="J20" s="65"/>
      <c r="K20" s="63"/>
      <c r="L20" s="64"/>
      <c r="M20" s="64"/>
      <c r="N20" s="65"/>
      <c r="O20" s="63"/>
      <c r="P20" s="64"/>
      <c r="Q20" s="64"/>
      <c r="R20" s="65"/>
      <c r="S20" s="63"/>
      <c r="T20" s="64"/>
      <c r="U20" s="64"/>
      <c r="V20" s="65"/>
      <c r="W20" s="63"/>
      <c r="X20" s="64"/>
      <c r="Y20" s="64"/>
      <c r="Z20" s="65"/>
      <c r="AA20" s="66"/>
      <c r="AB20" s="64"/>
      <c r="AC20" s="64"/>
      <c r="AD20" s="67"/>
      <c r="AE20" s="4"/>
      <c r="AF20" s="1"/>
    </row>
    <row r="21" spans="1:32" ht="13.5" customHeight="1">
      <c r="A21" s="1"/>
      <c r="B21" s="3"/>
      <c r="C21" s="54"/>
      <c r="D21" s="50"/>
      <c r="E21" s="50"/>
      <c r="F21" s="50"/>
      <c r="G21" s="49"/>
      <c r="H21" s="50"/>
      <c r="I21" s="50"/>
      <c r="J21" s="51"/>
      <c r="K21" s="49"/>
      <c r="L21" s="50"/>
      <c r="M21" s="50"/>
      <c r="N21" s="51"/>
      <c r="O21" s="49"/>
      <c r="P21" s="50"/>
      <c r="Q21" s="50"/>
      <c r="R21" s="51"/>
      <c r="S21" s="49"/>
      <c r="T21" s="50"/>
      <c r="U21" s="50"/>
      <c r="V21" s="51"/>
      <c r="W21" s="49"/>
      <c r="X21" s="50"/>
      <c r="Y21" s="50"/>
      <c r="Z21" s="51"/>
      <c r="AA21" s="52"/>
      <c r="AB21" s="50"/>
      <c r="AC21" s="50"/>
      <c r="AD21" s="53"/>
      <c r="AE21" s="4"/>
      <c r="AF21" s="1"/>
    </row>
    <row r="22" spans="1:32" ht="13.5" customHeight="1">
      <c r="A22" s="1"/>
      <c r="B22" s="3"/>
      <c r="C22" s="54"/>
      <c r="D22" s="50"/>
      <c r="E22" s="50"/>
      <c r="F22" s="50"/>
      <c r="G22" s="49"/>
      <c r="H22" s="50"/>
      <c r="I22" s="50"/>
      <c r="J22" s="51"/>
      <c r="K22" s="49"/>
      <c r="L22" s="50"/>
      <c r="M22" s="50"/>
      <c r="N22" s="51"/>
      <c r="O22" s="49"/>
      <c r="P22" s="50"/>
      <c r="Q22" s="50"/>
      <c r="R22" s="51"/>
      <c r="S22" s="49"/>
      <c r="T22" s="50"/>
      <c r="U22" s="50"/>
      <c r="V22" s="51"/>
      <c r="W22" s="49"/>
      <c r="X22" s="50"/>
      <c r="Y22" s="50"/>
      <c r="Z22" s="51"/>
      <c r="AA22" s="52"/>
      <c r="AB22" s="50"/>
      <c r="AC22" s="50"/>
      <c r="AD22" s="53"/>
      <c r="AE22" s="4"/>
      <c r="AF22" s="1"/>
    </row>
    <row r="23" spans="1:32" ht="13.5" customHeight="1">
      <c r="A23" s="1"/>
      <c r="B23" s="3"/>
      <c r="C23" s="58"/>
      <c r="D23" s="56"/>
      <c r="E23" s="56"/>
      <c r="F23" s="56"/>
      <c r="G23" s="55"/>
      <c r="H23" s="56"/>
      <c r="I23" s="56"/>
      <c r="J23" s="56"/>
      <c r="K23" s="55"/>
      <c r="L23" s="56"/>
      <c r="M23" s="56"/>
      <c r="N23" s="56"/>
      <c r="O23" s="55"/>
      <c r="P23" s="56"/>
      <c r="Q23" s="56"/>
      <c r="R23" s="56"/>
      <c r="S23" s="55"/>
      <c r="T23" s="56"/>
      <c r="U23" s="56"/>
      <c r="V23" s="56"/>
      <c r="W23" s="55"/>
      <c r="X23" s="56"/>
      <c r="Y23" s="56"/>
      <c r="Z23" s="56"/>
      <c r="AA23" s="55"/>
      <c r="AB23" s="56"/>
      <c r="AC23" s="56"/>
      <c r="AD23" s="57"/>
      <c r="AE23" s="4"/>
      <c r="AF23" s="1"/>
    </row>
    <row r="24" spans="1:32" ht="22.5">
      <c r="A24" s="1"/>
      <c r="B24" s="3"/>
      <c r="C24" s="9">
        <f>AA19+1</f>
        <v>45312</v>
      </c>
      <c r="D24" s="59" t="str">
        <f>IF(ISERROR(VLOOKUP(C24,Data【タイプB】!$B$14:$E$45,3,0)),"",VLOOKUP(C24,Data【タイプB】!$B$14:$E$45,3,0))</f>
        <v/>
      </c>
      <c r="E24" s="60"/>
      <c r="F24" s="61"/>
      <c r="G24" s="11">
        <f>C24+1</f>
        <v>45313</v>
      </c>
      <c r="H24" s="59" t="str">
        <f>IF(ISERROR(VLOOKUP(G24,Data【タイプB】!$B$14:$E$45,3,0)),"",VLOOKUP(G24,Data【タイプB】!$B$14:$E$45,3,0))</f>
        <v/>
      </c>
      <c r="I24" s="60"/>
      <c r="J24" s="61"/>
      <c r="K24" s="11">
        <f>G24+1</f>
        <v>45314</v>
      </c>
      <c r="L24" s="59" t="str">
        <f>IF(ISERROR(VLOOKUP(K24,Data【タイプB】!$B$14:$E$45,3,0)),"",VLOOKUP(K24,Data【タイプB】!$B$14:$E$45,3,0))</f>
        <v/>
      </c>
      <c r="M24" s="60"/>
      <c r="N24" s="61"/>
      <c r="O24" s="11">
        <f>K24+1</f>
        <v>45315</v>
      </c>
      <c r="P24" s="59" t="str">
        <f>IF(ISERROR(VLOOKUP(O24,Data【タイプB】!$B$14:$E$45,3,0)),"",VLOOKUP(O24,Data【タイプB】!$B$14:$E$45,3,0))</f>
        <v/>
      </c>
      <c r="Q24" s="60"/>
      <c r="R24" s="61"/>
      <c r="S24" s="11">
        <f>O24+1</f>
        <v>45316</v>
      </c>
      <c r="T24" s="59" t="str">
        <f>IF(ISERROR(VLOOKUP(S24,Data【タイプB】!$B$14:$E$45,3,0)),"",VLOOKUP(S24,Data【タイプB】!$B$14:$E$45,3,0))</f>
        <v/>
      </c>
      <c r="U24" s="60"/>
      <c r="V24" s="61"/>
      <c r="W24" s="11">
        <f>S24+1</f>
        <v>45317</v>
      </c>
      <c r="X24" s="59" t="str">
        <f>IF(ISERROR(VLOOKUP(W24,Data【タイプB】!$B$14:$E$45,3,0)),"",VLOOKUP(W24,Data【タイプB】!$B$14:$E$45,3,0))</f>
        <v/>
      </c>
      <c r="Y24" s="60"/>
      <c r="Z24" s="61"/>
      <c r="AA24" s="11">
        <f>IFERROR(IF(OR(W24+1&gt;EOMONTH(DATE(LEFT($C$5,4),IF(MID($F$5,2,1)="月",LEFT($F$5,1),LEFT($F$5,2)),1),0),W24=""),"",W24+1),"")</f>
        <v>45318</v>
      </c>
      <c r="AB24" s="59" t="str">
        <f>IF(ISERROR(VLOOKUP(AA24,Data【タイプB】!$B$14:$E$45,3,0)),"",VLOOKUP(AA24,Data【タイプB】!$B$14:$E$45,3,0))</f>
        <v/>
      </c>
      <c r="AC24" s="60"/>
      <c r="AD24" s="62"/>
      <c r="AE24" s="4"/>
      <c r="AF24" s="1"/>
    </row>
    <row r="25" spans="1:32" ht="13.5" customHeight="1">
      <c r="A25" s="1"/>
      <c r="B25" s="3"/>
      <c r="C25" s="68"/>
      <c r="D25" s="64"/>
      <c r="E25" s="64"/>
      <c r="F25" s="64"/>
      <c r="G25" s="63"/>
      <c r="H25" s="64"/>
      <c r="I25" s="64"/>
      <c r="J25" s="65"/>
      <c r="K25" s="63"/>
      <c r="L25" s="64"/>
      <c r="M25" s="64"/>
      <c r="N25" s="65"/>
      <c r="O25" s="63"/>
      <c r="P25" s="64"/>
      <c r="Q25" s="64"/>
      <c r="R25" s="65"/>
      <c r="S25" s="63"/>
      <c r="T25" s="64"/>
      <c r="U25" s="64"/>
      <c r="V25" s="65"/>
      <c r="W25" s="63"/>
      <c r="X25" s="64"/>
      <c r="Y25" s="64"/>
      <c r="Z25" s="65"/>
      <c r="AA25" s="66"/>
      <c r="AB25" s="64"/>
      <c r="AC25" s="64"/>
      <c r="AD25" s="67"/>
      <c r="AE25" s="4"/>
      <c r="AF25" s="1"/>
    </row>
    <row r="26" spans="1:32" ht="13.5" customHeight="1">
      <c r="A26" s="1"/>
      <c r="B26" s="3"/>
      <c r="C26" s="54"/>
      <c r="D26" s="50"/>
      <c r="E26" s="50"/>
      <c r="F26" s="50"/>
      <c r="G26" s="49"/>
      <c r="H26" s="50"/>
      <c r="I26" s="50"/>
      <c r="J26" s="51"/>
      <c r="K26" s="49"/>
      <c r="L26" s="50"/>
      <c r="M26" s="50"/>
      <c r="N26" s="51"/>
      <c r="O26" s="49"/>
      <c r="P26" s="50"/>
      <c r="Q26" s="50"/>
      <c r="R26" s="51"/>
      <c r="S26" s="49"/>
      <c r="T26" s="50"/>
      <c r="U26" s="50"/>
      <c r="V26" s="51"/>
      <c r="W26" s="49"/>
      <c r="X26" s="50"/>
      <c r="Y26" s="50"/>
      <c r="Z26" s="51"/>
      <c r="AA26" s="52"/>
      <c r="AB26" s="50"/>
      <c r="AC26" s="50"/>
      <c r="AD26" s="53"/>
      <c r="AE26" s="4"/>
      <c r="AF26" s="1"/>
    </row>
    <row r="27" spans="1:32" ht="13.5" customHeight="1">
      <c r="A27" s="1"/>
      <c r="B27" s="3"/>
      <c r="C27" s="54"/>
      <c r="D27" s="50"/>
      <c r="E27" s="50"/>
      <c r="F27" s="50"/>
      <c r="G27" s="49"/>
      <c r="H27" s="50"/>
      <c r="I27" s="50"/>
      <c r="J27" s="51"/>
      <c r="K27" s="49"/>
      <c r="L27" s="50"/>
      <c r="M27" s="50"/>
      <c r="N27" s="51"/>
      <c r="O27" s="49"/>
      <c r="P27" s="50"/>
      <c r="Q27" s="50"/>
      <c r="R27" s="51"/>
      <c r="S27" s="49"/>
      <c r="T27" s="50"/>
      <c r="U27" s="50"/>
      <c r="V27" s="51"/>
      <c r="W27" s="49"/>
      <c r="X27" s="50"/>
      <c r="Y27" s="50"/>
      <c r="Z27" s="51"/>
      <c r="AA27" s="52"/>
      <c r="AB27" s="50"/>
      <c r="AC27" s="50"/>
      <c r="AD27" s="53"/>
      <c r="AE27" s="4"/>
      <c r="AF27" s="1"/>
    </row>
    <row r="28" spans="1:32" ht="13.5" customHeight="1">
      <c r="A28" s="1"/>
      <c r="B28" s="3"/>
      <c r="C28" s="58"/>
      <c r="D28" s="56"/>
      <c r="E28" s="56"/>
      <c r="F28" s="56"/>
      <c r="G28" s="55"/>
      <c r="H28" s="56"/>
      <c r="I28" s="56"/>
      <c r="J28" s="56"/>
      <c r="K28" s="55"/>
      <c r="L28" s="56"/>
      <c r="M28" s="56"/>
      <c r="N28" s="56"/>
      <c r="O28" s="55"/>
      <c r="P28" s="56"/>
      <c r="Q28" s="56"/>
      <c r="R28" s="56"/>
      <c r="S28" s="55"/>
      <c r="T28" s="56"/>
      <c r="U28" s="56"/>
      <c r="V28" s="56"/>
      <c r="W28" s="55"/>
      <c r="X28" s="56"/>
      <c r="Y28" s="56"/>
      <c r="Z28" s="56"/>
      <c r="AA28" s="55"/>
      <c r="AB28" s="56"/>
      <c r="AC28" s="56"/>
      <c r="AD28" s="57"/>
      <c r="AE28" s="4"/>
      <c r="AF28" s="1"/>
    </row>
    <row r="29" spans="1:32" ht="22.5">
      <c r="A29" s="1"/>
      <c r="B29" s="3"/>
      <c r="C29" s="12">
        <f>IFERROR(IF(OR(AA24+1&gt;EOMONTH(DATE(LEFT($C$5,4),IF(MID($F$5,2,1)="月",LEFT($F$5,1),LEFT($F$5,2)),1),0),AA24=""),"",AA24+1),"")</f>
        <v>45319</v>
      </c>
      <c r="D29" s="59" t="str">
        <f>IF(ISERROR(VLOOKUP(C29,Data【タイプB】!$B$14:$E$45,3,0)),"",VLOOKUP(C29,Data【タイプB】!$B$14:$E$45,3,0))</f>
        <v/>
      </c>
      <c r="E29" s="60"/>
      <c r="F29" s="61"/>
      <c r="G29" s="11">
        <f>IFERROR(IF(OR(C29+1&gt;EOMONTH(DATE(LEFT($C$5,4),IF(MID($F$5,2,1)="月",LEFT($F$5,1),LEFT($F$5,2)),1),0),C29=""),"",C29+1),"")</f>
        <v>45320</v>
      </c>
      <c r="H29" s="59" t="str">
        <f>IF(ISERROR(VLOOKUP(G29,Data【タイプB】!$B$14:$E$45,3,0)),"",VLOOKUP(G29,Data【タイプB】!$B$14:$E$45,3,0))</f>
        <v/>
      </c>
      <c r="I29" s="60"/>
      <c r="J29" s="61"/>
      <c r="K29" s="11">
        <f>IFERROR(IF(OR(G29+1&gt;EOMONTH(DATE(LEFT($C$5,4),IF(MID($F$5,2,1)="月",LEFT($F$5,1),LEFT($F$5,2)),1),0),G29=""),"",G29+1),"")</f>
        <v>45321</v>
      </c>
      <c r="L29" s="59" t="str">
        <f>IF(ISERROR(VLOOKUP(K29,Data【タイプB】!$B$14:$E$45,3,0)),"",VLOOKUP(K29,Data【タイプB】!$B$14:$E$45,3,0))</f>
        <v/>
      </c>
      <c r="M29" s="60"/>
      <c r="N29" s="61"/>
      <c r="O29" s="11">
        <f>IFERROR(IF(OR(K29+1&gt;EOMONTH(DATE(LEFT($C$5,4),IF(MID($F$5,2,1)="月",LEFT($F$5,1),LEFT($F$5,2)),1),0),K29=""),"",K29+1),"")</f>
        <v>45322</v>
      </c>
      <c r="P29" s="59" t="str">
        <f>IF(ISERROR(VLOOKUP(O29,Data【タイプB】!$B$14:$E$45,3,0)),"",VLOOKUP(O29,Data【タイプB】!$B$14:$E$45,3,0))</f>
        <v/>
      </c>
      <c r="Q29" s="60"/>
      <c r="R29" s="61"/>
      <c r="S29" s="11" t="str">
        <f>IFERROR(IF(OR(O29+1&gt;EOMONTH(DATE(LEFT($C$5,4),IF(MID($F$5,2,1)="月",LEFT($F$5,1),LEFT($F$5,2)),1),0),O29=""),"",O29+1),"")</f>
        <v/>
      </c>
      <c r="T29" s="59" t="str">
        <f>IF(ISERROR(VLOOKUP(S29,Data【タイプB】!$B$14:$E$45,3,0)),"",VLOOKUP(S29,Data【タイプB】!$B$14:$E$45,3,0))</f>
        <v/>
      </c>
      <c r="U29" s="60"/>
      <c r="V29" s="61"/>
      <c r="W29" s="48" t="str">
        <f>IFERROR(IF(OR(S29+1&gt;EOMONTH(DATE(LEFT($C$5,4),IF(MID($F$5,2,1)="月",LEFT($F$5,1),LEFT($F$5,2)),1),0),S29=""),"",S29+1),"")</f>
        <v/>
      </c>
      <c r="X29" s="59" t="str">
        <f>IF(ISERROR(VLOOKUP(W29,Data【タイプB】!$B$14:$E$45,3,0)),"",VLOOKUP(W29,Data【タイプB】!$B$14:$E$45,3,0))</f>
        <v/>
      </c>
      <c r="Y29" s="60"/>
      <c r="Z29" s="61"/>
      <c r="AA29" s="48" t="str">
        <f>IFERROR(IF(OR(W29+1&gt;EOMONTH(DATE(LEFT($C$5,4),IF(MID($F$5,2,1)="月",LEFT($F$5,1),LEFT($F$5,2)),1),0),W29=""),"",W29+1),"")</f>
        <v/>
      </c>
      <c r="AB29" s="59" t="str">
        <f>IF(ISERROR(VLOOKUP(AA29,Data【タイプB】!$B$14:$E$45,3,0)),"",VLOOKUP(AA29,Data【タイプB】!$B$14:$E$45,3,0))</f>
        <v/>
      </c>
      <c r="AC29" s="60"/>
      <c r="AD29" s="62"/>
      <c r="AE29" s="4"/>
      <c r="AF29" s="1"/>
    </row>
    <row r="30" spans="1:32" ht="13.5" customHeight="1">
      <c r="A30" s="1"/>
      <c r="B30" s="3"/>
      <c r="C30" s="68"/>
      <c r="D30" s="64"/>
      <c r="E30" s="64"/>
      <c r="F30" s="64"/>
      <c r="G30" s="63"/>
      <c r="H30" s="64"/>
      <c r="I30" s="64"/>
      <c r="J30" s="65"/>
      <c r="K30" s="63"/>
      <c r="L30" s="64"/>
      <c r="M30" s="64"/>
      <c r="N30" s="65"/>
      <c r="O30" s="63"/>
      <c r="P30" s="64"/>
      <c r="Q30" s="64"/>
      <c r="R30" s="65"/>
      <c r="S30" s="63"/>
      <c r="T30" s="64"/>
      <c r="U30" s="64"/>
      <c r="V30" s="65"/>
      <c r="W30" s="63"/>
      <c r="X30" s="64"/>
      <c r="Y30" s="64"/>
      <c r="Z30" s="65"/>
      <c r="AA30" s="66"/>
      <c r="AB30" s="64"/>
      <c r="AC30" s="64"/>
      <c r="AD30" s="67"/>
      <c r="AE30" s="4"/>
      <c r="AF30" s="1"/>
    </row>
    <row r="31" spans="1:32" ht="13.5" customHeight="1">
      <c r="A31" s="1"/>
      <c r="B31" s="3"/>
      <c r="C31" s="54"/>
      <c r="D31" s="50"/>
      <c r="E31" s="50"/>
      <c r="F31" s="50"/>
      <c r="G31" s="49"/>
      <c r="H31" s="50"/>
      <c r="I31" s="50"/>
      <c r="J31" s="51"/>
      <c r="K31" s="49"/>
      <c r="L31" s="50"/>
      <c r="M31" s="50"/>
      <c r="N31" s="51"/>
      <c r="O31" s="49"/>
      <c r="P31" s="50"/>
      <c r="Q31" s="50"/>
      <c r="R31" s="51"/>
      <c r="S31" s="49"/>
      <c r="T31" s="50"/>
      <c r="U31" s="50"/>
      <c r="V31" s="51"/>
      <c r="W31" s="49"/>
      <c r="X31" s="50"/>
      <c r="Y31" s="50"/>
      <c r="Z31" s="51"/>
      <c r="AA31" s="52"/>
      <c r="AB31" s="50"/>
      <c r="AC31" s="50"/>
      <c r="AD31" s="53"/>
      <c r="AE31" s="4"/>
      <c r="AF31" s="1"/>
    </row>
    <row r="32" spans="1:32" ht="13.5" customHeight="1">
      <c r="A32" s="1"/>
      <c r="B32" s="3"/>
      <c r="C32" s="54"/>
      <c r="D32" s="50"/>
      <c r="E32" s="50"/>
      <c r="F32" s="50"/>
      <c r="G32" s="49"/>
      <c r="H32" s="50"/>
      <c r="I32" s="50"/>
      <c r="J32" s="51"/>
      <c r="K32" s="49"/>
      <c r="L32" s="50"/>
      <c r="M32" s="50"/>
      <c r="N32" s="51"/>
      <c r="O32" s="49"/>
      <c r="P32" s="50"/>
      <c r="Q32" s="50"/>
      <c r="R32" s="51"/>
      <c r="S32" s="49"/>
      <c r="T32" s="50"/>
      <c r="U32" s="50"/>
      <c r="V32" s="51"/>
      <c r="W32" s="49"/>
      <c r="X32" s="50"/>
      <c r="Y32" s="50"/>
      <c r="Z32" s="51"/>
      <c r="AA32" s="52"/>
      <c r="AB32" s="50"/>
      <c r="AC32" s="50"/>
      <c r="AD32" s="53"/>
      <c r="AE32" s="4"/>
      <c r="AF32" s="1"/>
    </row>
    <row r="33" spans="1:32" ht="13.5" customHeight="1">
      <c r="A33" s="1"/>
      <c r="B33" s="3"/>
      <c r="C33" s="58"/>
      <c r="D33" s="56"/>
      <c r="E33" s="56"/>
      <c r="F33" s="56"/>
      <c r="G33" s="55"/>
      <c r="H33" s="56"/>
      <c r="I33" s="56"/>
      <c r="J33" s="56"/>
      <c r="K33" s="55"/>
      <c r="L33" s="56"/>
      <c r="M33" s="56"/>
      <c r="N33" s="56"/>
      <c r="O33" s="55"/>
      <c r="P33" s="56"/>
      <c r="Q33" s="56"/>
      <c r="R33" s="56"/>
      <c r="S33" s="55"/>
      <c r="T33" s="56"/>
      <c r="U33" s="56"/>
      <c r="V33" s="56"/>
      <c r="W33" s="55"/>
      <c r="X33" s="56"/>
      <c r="Y33" s="56"/>
      <c r="Z33" s="56"/>
      <c r="AA33" s="55"/>
      <c r="AB33" s="56"/>
      <c r="AC33" s="56"/>
      <c r="AD33" s="57"/>
      <c r="AE33" s="4"/>
      <c r="AF33" s="1"/>
    </row>
    <row r="34" spans="1:32" ht="22.5">
      <c r="A34" s="1"/>
      <c r="B34" s="3"/>
      <c r="C34" s="12" t="str">
        <f>IFERROR(IF(OR(AA29+1&gt;EOMONTH(DATE(LEFT($C$5,4),IF(MID($F$5,2,1)="月",LEFT($F$5,1),LEFT($F$5,2)),1),0),AA29=""),"",AA29+1),"")</f>
        <v/>
      </c>
      <c r="D34" s="59" t="str">
        <f>IF(ISERROR(VLOOKUP(C34,Data【タイプB】!$B$14:$E$45,3,0)),"",VLOOKUP(C34,Data【タイプB】!$B$14:$E$45,3,0))</f>
        <v/>
      </c>
      <c r="E34" s="60"/>
      <c r="F34" s="61"/>
      <c r="G34" s="11" t="str">
        <f>IFERROR(IF(OR(C34+1&gt;EOMONTH(DATE(LEFT($C$5,4),IF(MID($F$5,2,1)="月",LEFT($F$5,1),LEFT($F$5,2)),1),0),C34=""),"",C34+1),"")</f>
        <v/>
      </c>
      <c r="H34" s="59" t="str">
        <f>IF(ISERROR(VLOOKUP(G34,Data【タイプB】!$B$14:$E$45,3,0)),"",VLOOKUP(G34,Data【タイプB】!$B$14:$E$45,3,0))</f>
        <v/>
      </c>
      <c r="I34" s="60"/>
      <c r="J34" s="61"/>
      <c r="K34" s="11" t="str">
        <f>IFERROR(IF(OR(G34+1&gt;EOMONTH(DATE(LEFT($C$5,4),IF(MID($F$5,2,1)="月",LEFT($F$5,1),LEFT($F$5,2)),1),0),G34=""),"",G34+1),"")</f>
        <v/>
      </c>
      <c r="L34" s="95" t="str">
        <f>IF(ISERROR(VLOOKUP(K34,Data【タイプB】!$B$14:$E$45,3,0)),"",VLOOKUP(K34,Data【タイプB】!$B$14:$E$45,3,0))</f>
        <v/>
      </c>
      <c r="M34" s="96"/>
      <c r="N34" s="10"/>
      <c r="O34" s="11" t="str">
        <f>IFERROR(IF(OR(K34+1&gt;EOMONTH(DATE(LEFT($C$5,4),IF(MID($F$5,2,1)="月",LEFT($F$5,1),LEFT($F$5,2)),1),0),K34=""),"",K34+1),"")</f>
        <v/>
      </c>
      <c r="P34" s="95" t="str">
        <f>IF(ISERROR(VLOOKUP(O34,Data【タイプB】!$B$14:$E$45,3,0)),"",VLOOKUP(O34,Data【タイプB】!$B$14:$E$45,3,0))</f>
        <v/>
      </c>
      <c r="Q34" s="96"/>
      <c r="R34" s="10"/>
      <c r="S34" s="11" t="str">
        <f>IFERROR(IF(OR(O34+1&gt;EOMONTH(DATE(LEFT($C$5,4),IF(MID($F$5,2,1)="月",LEFT($F$5,1),LEFT($F$5,2)),1),0),O34=""),"",O34+1),"")</f>
        <v/>
      </c>
      <c r="T34" s="59" t="str">
        <f>IF(ISERROR(VLOOKUP(S34,Data【タイプB】!$B$14:$E$45,3,0)),"",VLOOKUP(S34,Data【タイプB】!$B$14:$E$45,3,0))</f>
        <v/>
      </c>
      <c r="U34" s="60"/>
      <c r="V34" s="61"/>
      <c r="W34" s="11" t="str">
        <f>IFERROR(IF(OR(S34+1&gt;EOMONTH(DATE(LEFT($C$5,4),IF(MID($F$5,2,1)="月",LEFT($F$5,1),LEFT($F$5,2)),1),0),S34=""),"",S34+1),"")</f>
        <v/>
      </c>
      <c r="X34" s="59" t="str">
        <f>IF(ISERROR(VLOOKUP(W34,Data【タイプB】!$B$14:$E$45,3,0)),"",VLOOKUP(W34,Data【タイプB】!$B$14:$E$45,3,0))</f>
        <v/>
      </c>
      <c r="Y34" s="60"/>
      <c r="Z34" s="61"/>
      <c r="AA34" s="11" t="str">
        <f>IFERROR(IF(OR(W34+1&gt;EOMONTH(DATE(LEFT($C$5,4),IF(MID($F$5,2,1)="月",LEFT($F$5,1),LEFT($F$5,2)),1),0),W34=""),"",W34+1),"")</f>
        <v/>
      </c>
      <c r="AB34" s="59" t="str">
        <f>IF(ISERROR(VLOOKUP(AA34,Data【タイプB】!$B$14:$E$45,3,0)),"",VLOOKUP(AA34,Data【タイプB】!$B$14:$E$45,3,0))</f>
        <v/>
      </c>
      <c r="AC34" s="60"/>
      <c r="AD34" s="62"/>
      <c r="AE34" s="4"/>
      <c r="AF34" s="1"/>
    </row>
    <row r="35" spans="1:32" ht="13.5" customHeight="1">
      <c r="A35" s="1"/>
      <c r="B35" s="3"/>
      <c r="C35" s="68"/>
      <c r="D35" s="64"/>
      <c r="E35" s="64"/>
      <c r="F35" s="64"/>
      <c r="G35" s="63"/>
      <c r="H35" s="64"/>
      <c r="I35" s="64"/>
      <c r="J35" s="65"/>
      <c r="K35" s="63"/>
      <c r="L35" s="64"/>
      <c r="M35" s="64"/>
      <c r="N35" s="65"/>
      <c r="O35" s="63"/>
      <c r="P35" s="64"/>
      <c r="Q35" s="64"/>
      <c r="R35" s="65"/>
      <c r="S35" s="63"/>
      <c r="T35" s="64"/>
      <c r="U35" s="64"/>
      <c r="V35" s="65"/>
      <c r="W35" s="63"/>
      <c r="X35" s="64"/>
      <c r="Y35" s="64"/>
      <c r="Z35" s="65"/>
      <c r="AA35" s="66"/>
      <c r="AB35" s="64"/>
      <c r="AC35" s="64"/>
      <c r="AD35" s="67"/>
      <c r="AE35" s="4"/>
      <c r="AF35" s="1"/>
    </row>
    <row r="36" spans="1:32" ht="13.5" customHeight="1">
      <c r="A36" s="1"/>
      <c r="B36" s="3"/>
      <c r="C36" s="54"/>
      <c r="D36" s="50"/>
      <c r="E36" s="50"/>
      <c r="F36" s="50"/>
      <c r="G36" s="49"/>
      <c r="H36" s="50"/>
      <c r="I36" s="50"/>
      <c r="J36" s="51"/>
      <c r="K36" s="49"/>
      <c r="L36" s="50"/>
      <c r="M36" s="50"/>
      <c r="N36" s="51"/>
      <c r="O36" s="49"/>
      <c r="P36" s="50"/>
      <c r="Q36" s="50"/>
      <c r="R36" s="51"/>
      <c r="S36" s="49"/>
      <c r="T36" s="50"/>
      <c r="U36" s="50"/>
      <c r="V36" s="51"/>
      <c r="W36" s="49"/>
      <c r="X36" s="50"/>
      <c r="Y36" s="50"/>
      <c r="Z36" s="51"/>
      <c r="AA36" s="52"/>
      <c r="AB36" s="50"/>
      <c r="AC36" s="50"/>
      <c r="AD36" s="53"/>
      <c r="AE36" s="4"/>
      <c r="AF36" s="1"/>
    </row>
    <row r="37" spans="1:32" ht="13.5" customHeight="1">
      <c r="A37" s="1"/>
      <c r="B37" s="3"/>
      <c r="C37" s="54"/>
      <c r="D37" s="50"/>
      <c r="E37" s="50"/>
      <c r="F37" s="50"/>
      <c r="G37" s="49"/>
      <c r="H37" s="50"/>
      <c r="I37" s="50"/>
      <c r="J37" s="51"/>
      <c r="K37" s="49"/>
      <c r="L37" s="50"/>
      <c r="M37" s="50"/>
      <c r="N37" s="51"/>
      <c r="O37" s="49"/>
      <c r="P37" s="50"/>
      <c r="Q37" s="50"/>
      <c r="R37" s="51"/>
      <c r="S37" s="49"/>
      <c r="T37" s="50"/>
      <c r="U37" s="50"/>
      <c r="V37" s="51"/>
      <c r="W37" s="49"/>
      <c r="X37" s="50"/>
      <c r="Y37" s="50"/>
      <c r="Z37" s="51"/>
      <c r="AA37" s="52"/>
      <c r="AB37" s="50"/>
      <c r="AC37" s="50"/>
      <c r="AD37" s="53"/>
      <c r="AE37" s="4"/>
      <c r="AF37" s="1"/>
    </row>
    <row r="38" spans="1:32" ht="13.5" customHeight="1">
      <c r="A38" s="1"/>
      <c r="B38" s="3"/>
      <c r="C38" s="91"/>
      <c r="D38" s="92"/>
      <c r="E38" s="92"/>
      <c r="F38" s="92"/>
      <c r="G38" s="93"/>
      <c r="H38" s="92"/>
      <c r="I38" s="92"/>
      <c r="J38" s="92"/>
      <c r="K38" s="93"/>
      <c r="L38" s="92"/>
      <c r="M38" s="92"/>
      <c r="N38" s="92"/>
      <c r="O38" s="93"/>
      <c r="P38" s="92"/>
      <c r="Q38" s="92"/>
      <c r="R38" s="92"/>
      <c r="S38" s="93"/>
      <c r="T38" s="92"/>
      <c r="U38" s="92"/>
      <c r="V38" s="92"/>
      <c r="W38" s="93"/>
      <c r="X38" s="92"/>
      <c r="Y38" s="92"/>
      <c r="Z38" s="92"/>
      <c r="AA38" s="93"/>
      <c r="AB38" s="92"/>
      <c r="AC38" s="92"/>
      <c r="AD38" s="94"/>
      <c r="AE38" s="4"/>
      <c r="AF38" s="1"/>
    </row>
    <row r="39" spans="1:32" ht="12.5">
      <c r="A39" s="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
      <c r="AF39" s="1"/>
    </row>
    <row r="40" spans="1:32" ht="1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1"/>
    </row>
    <row r="41" spans="1:32" ht="12.5" hidden="1">
      <c r="A41" s="90" t="s">
        <v>4</v>
      </c>
      <c r="B41" s="82"/>
      <c r="C41" s="13" t="str">
        <f>C7</f>
        <v>日</v>
      </c>
      <c r="D41" s="13" t="str">
        <f t="shared" ref="D41:F41" si="0">C41</f>
        <v>日</v>
      </c>
      <c r="E41" s="13" t="str">
        <f t="shared" si="0"/>
        <v>日</v>
      </c>
      <c r="F41" s="13" t="str">
        <f t="shared" si="0"/>
        <v>日</v>
      </c>
      <c r="G41" s="13" t="str">
        <f>G7</f>
        <v>月</v>
      </c>
      <c r="H41" s="13" t="str">
        <f t="shared" ref="H41:J41" si="1">G41</f>
        <v>月</v>
      </c>
      <c r="I41" s="13" t="str">
        <f t="shared" si="1"/>
        <v>月</v>
      </c>
      <c r="J41" s="13" t="str">
        <f t="shared" si="1"/>
        <v>月</v>
      </c>
      <c r="K41" s="13" t="str">
        <f>K7</f>
        <v>火</v>
      </c>
      <c r="L41" s="13" t="str">
        <f t="shared" ref="L41:N41" si="2">K41</f>
        <v>火</v>
      </c>
      <c r="M41" s="13" t="str">
        <f t="shared" si="2"/>
        <v>火</v>
      </c>
      <c r="N41" s="13" t="str">
        <f t="shared" si="2"/>
        <v>火</v>
      </c>
      <c r="O41" s="13" t="str">
        <f>O7</f>
        <v>水</v>
      </c>
      <c r="P41" s="13" t="str">
        <f t="shared" ref="P41:R41" si="3">O41</f>
        <v>水</v>
      </c>
      <c r="Q41" s="13" t="str">
        <f t="shared" si="3"/>
        <v>水</v>
      </c>
      <c r="R41" s="13" t="str">
        <f t="shared" si="3"/>
        <v>水</v>
      </c>
      <c r="S41" s="13" t="str">
        <f>S7</f>
        <v>木</v>
      </c>
      <c r="T41" s="13" t="str">
        <f t="shared" ref="T41:V41" si="4">S41</f>
        <v>木</v>
      </c>
      <c r="U41" s="13" t="str">
        <f t="shared" si="4"/>
        <v>木</v>
      </c>
      <c r="V41" s="13" t="str">
        <f t="shared" si="4"/>
        <v>木</v>
      </c>
      <c r="W41" s="13" t="str">
        <f>W7</f>
        <v>金</v>
      </c>
      <c r="X41" s="13" t="str">
        <f t="shared" ref="X41:Z41" si="5">W41</f>
        <v>金</v>
      </c>
      <c r="Y41" s="13" t="str">
        <f t="shared" si="5"/>
        <v>金</v>
      </c>
      <c r="Z41" s="13" t="str">
        <f t="shared" si="5"/>
        <v>金</v>
      </c>
      <c r="AA41" s="13" t="str">
        <f>AA7</f>
        <v>土</v>
      </c>
      <c r="AB41" s="13" t="str">
        <f t="shared" ref="AB41:AD41" si="6">AA41</f>
        <v>土</v>
      </c>
      <c r="AC41" s="13" t="str">
        <f t="shared" si="6"/>
        <v>土</v>
      </c>
      <c r="AD41" s="13" t="str">
        <f t="shared" si="6"/>
        <v>土</v>
      </c>
      <c r="AE41" s="14"/>
      <c r="AF41" s="14"/>
    </row>
    <row r="42" spans="1:32" ht="12.5" hidden="1">
      <c r="A42" s="82"/>
      <c r="B42" s="82"/>
      <c r="C42" s="13">
        <f>VLOOKUP(C41,Data【タイプB】!$P$12:$Q$18,2,0)</f>
        <v>1</v>
      </c>
      <c r="D42" s="13">
        <f>VLOOKUP(D41,Data【タイプB】!$P$12:$Q$18,2,0)</f>
        <v>1</v>
      </c>
      <c r="E42" s="13">
        <f>VLOOKUP(E41,Data【タイプB】!$P$12:$Q$18,2,0)</f>
        <v>1</v>
      </c>
      <c r="F42" s="13">
        <f>VLOOKUP(F41,Data【タイプB】!$P$12:$Q$18,2,0)</f>
        <v>1</v>
      </c>
      <c r="G42" s="13">
        <f>VLOOKUP(G41,Data【タイプB】!$P$12:$Q$18,2,0)</f>
        <v>2</v>
      </c>
      <c r="H42" s="13">
        <f>VLOOKUP(H41,Data【タイプB】!$P$12:$Q$18,2,0)</f>
        <v>2</v>
      </c>
      <c r="I42" s="13">
        <f>VLOOKUP(I41,Data【タイプB】!$P$12:$Q$18,2,0)</f>
        <v>2</v>
      </c>
      <c r="J42" s="13">
        <f>VLOOKUP(J41,Data【タイプB】!$P$12:$Q$18,2,0)</f>
        <v>2</v>
      </c>
      <c r="K42" s="13">
        <f>VLOOKUP(K41,Data【タイプB】!$P$12:$Q$18,2,0)</f>
        <v>3</v>
      </c>
      <c r="L42" s="13">
        <f>VLOOKUP(L41,Data【タイプB】!$P$12:$Q$18,2,0)</f>
        <v>3</v>
      </c>
      <c r="M42" s="13">
        <f>VLOOKUP(M41,Data【タイプB】!$P$12:$Q$18,2,0)</f>
        <v>3</v>
      </c>
      <c r="N42" s="13">
        <f>VLOOKUP(N41,Data【タイプB】!$P$12:$Q$18,2,0)</f>
        <v>3</v>
      </c>
      <c r="O42" s="13">
        <f>VLOOKUP(O41,Data【タイプB】!$P$12:$Q$18,2,0)</f>
        <v>4</v>
      </c>
      <c r="P42" s="13">
        <f>VLOOKUP(P41,Data【タイプB】!$P$12:$Q$18,2,0)</f>
        <v>4</v>
      </c>
      <c r="Q42" s="13">
        <f>VLOOKUP(Q41,Data【タイプB】!$P$12:$Q$18,2,0)</f>
        <v>4</v>
      </c>
      <c r="R42" s="13">
        <f>VLOOKUP(R41,Data【タイプB】!$P$12:$Q$18,2,0)</f>
        <v>4</v>
      </c>
      <c r="S42" s="13">
        <f>VLOOKUP(S41,Data【タイプB】!$P$12:$Q$18,2,0)</f>
        <v>5</v>
      </c>
      <c r="T42" s="13">
        <f>VLOOKUP(T41,Data【タイプB】!$P$12:$Q$18,2,0)</f>
        <v>5</v>
      </c>
      <c r="U42" s="13">
        <f>VLOOKUP(U41,Data【タイプB】!$P$12:$Q$18,2,0)</f>
        <v>5</v>
      </c>
      <c r="V42" s="13">
        <f>VLOOKUP(V41,Data【タイプB】!$P$12:$Q$18,2,0)</f>
        <v>5</v>
      </c>
      <c r="W42" s="13">
        <f>VLOOKUP(W41,Data【タイプB】!$P$12:$Q$18,2,0)</f>
        <v>6</v>
      </c>
      <c r="X42" s="13">
        <f>VLOOKUP(X41,Data【タイプB】!$P$12:$Q$18,2,0)</f>
        <v>6</v>
      </c>
      <c r="Y42" s="13">
        <f>VLOOKUP(Y41,Data【タイプB】!$P$12:$Q$18,2,0)</f>
        <v>6</v>
      </c>
      <c r="Z42" s="13">
        <f>VLOOKUP(Z41,Data【タイプB】!$P$12:$Q$18,2,0)</f>
        <v>6</v>
      </c>
      <c r="AA42" s="13">
        <f>VLOOKUP(AA41,Data【タイプB】!$P$12:$Q$18,2,0)</f>
        <v>7</v>
      </c>
      <c r="AB42" s="13">
        <f>VLOOKUP(AB41,Data【タイプB】!$P$12:$Q$18,2,0)</f>
        <v>7</v>
      </c>
      <c r="AC42" s="13">
        <f>VLOOKUP(AC41,Data【タイプB】!$P$12:$Q$18,2,0)</f>
        <v>7</v>
      </c>
      <c r="AD42" s="13">
        <f>VLOOKUP(AD41,Data【タイプB】!$P$12:$Q$18,2,0)</f>
        <v>7</v>
      </c>
      <c r="AE42" s="14"/>
      <c r="AF42" s="14"/>
    </row>
  </sheetData>
  <mergeCells count="228">
    <mergeCell ref="G25:J25"/>
    <mergeCell ref="K25:N25"/>
    <mergeCell ref="O25:R25"/>
    <mergeCell ref="S25:V25"/>
    <mergeCell ref="W25:Z25"/>
    <mergeCell ref="AA25:AD25"/>
    <mergeCell ref="D24:F24"/>
    <mergeCell ref="H24:J24"/>
    <mergeCell ref="L24:N24"/>
    <mergeCell ref="P24:R24"/>
    <mergeCell ref="T24:V24"/>
    <mergeCell ref="X24:Z24"/>
    <mergeCell ref="AB24:AD24"/>
    <mergeCell ref="C25:F25"/>
    <mergeCell ref="G22:J22"/>
    <mergeCell ref="K22:N22"/>
    <mergeCell ref="O22:R22"/>
    <mergeCell ref="S22:V22"/>
    <mergeCell ref="W22:Z22"/>
    <mergeCell ref="AA22:AD22"/>
    <mergeCell ref="C22:F22"/>
    <mergeCell ref="G23:J23"/>
    <mergeCell ref="K23:N23"/>
    <mergeCell ref="O23:R23"/>
    <mergeCell ref="S23:V23"/>
    <mergeCell ref="W23:Z23"/>
    <mergeCell ref="AA23:AD23"/>
    <mergeCell ref="C23:F23"/>
    <mergeCell ref="G20:J20"/>
    <mergeCell ref="K20:N20"/>
    <mergeCell ref="O20:R20"/>
    <mergeCell ref="S20:V20"/>
    <mergeCell ref="W20:Z20"/>
    <mergeCell ref="AA20:AD20"/>
    <mergeCell ref="C20:F20"/>
    <mergeCell ref="G21:J21"/>
    <mergeCell ref="K21:N21"/>
    <mergeCell ref="O21:R21"/>
    <mergeCell ref="S21:V21"/>
    <mergeCell ref="W21:Z21"/>
    <mergeCell ref="AA21:AD21"/>
    <mergeCell ref="C21:F21"/>
    <mergeCell ref="G18:J18"/>
    <mergeCell ref="K18:N18"/>
    <mergeCell ref="O18:R18"/>
    <mergeCell ref="S18:V18"/>
    <mergeCell ref="W18:Z18"/>
    <mergeCell ref="AA18:AD18"/>
    <mergeCell ref="C18:F18"/>
    <mergeCell ref="D19:F19"/>
    <mergeCell ref="H19:J19"/>
    <mergeCell ref="L19:N19"/>
    <mergeCell ref="P19:R19"/>
    <mergeCell ref="T19:V19"/>
    <mergeCell ref="X19:Z19"/>
    <mergeCell ref="AB19:AD19"/>
    <mergeCell ref="G16:J16"/>
    <mergeCell ref="K16:N16"/>
    <mergeCell ref="O16:R16"/>
    <mergeCell ref="S16:V16"/>
    <mergeCell ref="W16:Z16"/>
    <mergeCell ref="AA16:AD16"/>
    <mergeCell ref="C16:F16"/>
    <mergeCell ref="G17:J17"/>
    <mergeCell ref="K17:N17"/>
    <mergeCell ref="O17:R17"/>
    <mergeCell ref="S17:V17"/>
    <mergeCell ref="W17:Z17"/>
    <mergeCell ref="AA17:AD17"/>
    <mergeCell ref="C17:F17"/>
    <mergeCell ref="G15:J15"/>
    <mergeCell ref="K15:N15"/>
    <mergeCell ref="O15:R15"/>
    <mergeCell ref="S15:V15"/>
    <mergeCell ref="W15:Z15"/>
    <mergeCell ref="AA15:AD15"/>
    <mergeCell ref="C15:F15"/>
    <mergeCell ref="D14:F14"/>
    <mergeCell ref="H14:J14"/>
    <mergeCell ref="L14:N14"/>
    <mergeCell ref="P14:R14"/>
    <mergeCell ref="X14:Z14"/>
    <mergeCell ref="T14:V14"/>
    <mergeCell ref="AB14:AD14"/>
    <mergeCell ref="C38:F38"/>
    <mergeCell ref="G38:J38"/>
    <mergeCell ref="K38:N38"/>
    <mergeCell ref="O38:R38"/>
    <mergeCell ref="S38:V38"/>
    <mergeCell ref="W38:Z38"/>
    <mergeCell ref="AA38:AD38"/>
    <mergeCell ref="C11:F11"/>
    <mergeCell ref="G12:J12"/>
    <mergeCell ref="K12:N12"/>
    <mergeCell ref="O12:R12"/>
    <mergeCell ref="S12:V12"/>
    <mergeCell ref="W12:Z12"/>
    <mergeCell ref="AA12:AD12"/>
    <mergeCell ref="C12:F12"/>
    <mergeCell ref="G13:J13"/>
    <mergeCell ref="K13:N13"/>
    <mergeCell ref="O13:R13"/>
    <mergeCell ref="S13:V13"/>
    <mergeCell ref="W13:Z13"/>
    <mergeCell ref="AA13:AD13"/>
    <mergeCell ref="C13:F13"/>
    <mergeCell ref="L34:M34"/>
    <mergeCell ref="P34:Q34"/>
    <mergeCell ref="G10:J10"/>
    <mergeCell ref="K10:N10"/>
    <mergeCell ref="O10:R10"/>
    <mergeCell ref="S10:V10"/>
    <mergeCell ref="W10:Z10"/>
    <mergeCell ref="AA10:AD10"/>
    <mergeCell ref="C10:F10"/>
    <mergeCell ref="G11:J11"/>
    <mergeCell ref="K11:N11"/>
    <mergeCell ref="O11:R11"/>
    <mergeCell ref="S11:V11"/>
    <mergeCell ref="W11:Z11"/>
    <mergeCell ref="AA11:AD11"/>
    <mergeCell ref="D9:F9"/>
    <mergeCell ref="H9:J9"/>
    <mergeCell ref="L9:N9"/>
    <mergeCell ref="P9:R9"/>
    <mergeCell ref="T9:V9"/>
    <mergeCell ref="X9:Z9"/>
    <mergeCell ref="AB9:AD9"/>
    <mergeCell ref="A41:B42"/>
    <mergeCell ref="S7:V7"/>
    <mergeCell ref="W7:Z7"/>
    <mergeCell ref="G36:J36"/>
    <mergeCell ref="K36:N36"/>
    <mergeCell ref="O36:R36"/>
    <mergeCell ref="S36:V36"/>
    <mergeCell ref="W36:Z36"/>
    <mergeCell ref="AA36:AD36"/>
    <mergeCell ref="C36:F36"/>
    <mergeCell ref="G37:J37"/>
    <mergeCell ref="K37:N37"/>
    <mergeCell ref="O37:R37"/>
    <mergeCell ref="S37:V37"/>
    <mergeCell ref="W37:Z37"/>
    <mergeCell ref="AA37:AD37"/>
    <mergeCell ref="C37:F37"/>
    <mergeCell ref="AA3:AD3"/>
    <mergeCell ref="C5:E5"/>
    <mergeCell ref="F5:G5"/>
    <mergeCell ref="G7:J7"/>
    <mergeCell ref="K7:N7"/>
    <mergeCell ref="O7:R7"/>
    <mergeCell ref="AA7:AD7"/>
    <mergeCell ref="C7:F7"/>
    <mergeCell ref="G8:J8"/>
    <mergeCell ref="K8:N8"/>
    <mergeCell ref="O8:R8"/>
    <mergeCell ref="S8:V8"/>
    <mergeCell ref="W8:Z8"/>
    <mergeCell ref="AA8:AD8"/>
    <mergeCell ref="C8:F8"/>
    <mergeCell ref="G35:J35"/>
    <mergeCell ref="K35:N35"/>
    <mergeCell ref="O35:R35"/>
    <mergeCell ref="S35:V35"/>
    <mergeCell ref="W35:Z35"/>
    <mergeCell ref="AA35:AD35"/>
    <mergeCell ref="C35:F35"/>
    <mergeCell ref="D34:F34"/>
    <mergeCell ref="H34:J34"/>
    <mergeCell ref="T34:V34"/>
    <mergeCell ref="X34:Z34"/>
    <mergeCell ref="AB34:AD34"/>
    <mergeCell ref="G32:J32"/>
    <mergeCell ref="K32:N32"/>
    <mergeCell ref="O32:R32"/>
    <mergeCell ref="S32:V32"/>
    <mergeCell ref="W32:Z32"/>
    <mergeCell ref="AA32:AD32"/>
    <mergeCell ref="C32:F32"/>
    <mergeCell ref="G33:J33"/>
    <mergeCell ref="K33:N33"/>
    <mergeCell ref="O33:R33"/>
    <mergeCell ref="S33:V33"/>
    <mergeCell ref="W33:Z33"/>
    <mergeCell ref="AA33:AD33"/>
    <mergeCell ref="C33:F33"/>
    <mergeCell ref="G30:J30"/>
    <mergeCell ref="K30:N30"/>
    <mergeCell ref="O30:R30"/>
    <mergeCell ref="S30:V30"/>
    <mergeCell ref="W30:Z30"/>
    <mergeCell ref="AA30:AD30"/>
    <mergeCell ref="C30:F30"/>
    <mergeCell ref="G31:J31"/>
    <mergeCell ref="K31:N31"/>
    <mergeCell ref="O31:R31"/>
    <mergeCell ref="S31:V31"/>
    <mergeCell ref="W31:Z31"/>
    <mergeCell ref="AA31:AD31"/>
    <mergeCell ref="C31:F31"/>
    <mergeCell ref="G28:J28"/>
    <mergeCell ref="K28:N28"/>
    <mergeCell ref="O28:R28"/>
    <mergeCell ref="S28:V28"/>
    <mergeCell ref="W28:Z28"/>
    <mergeCell ref="AA28:AD28"/>
    <mergeCell ref="C28:F28"/>
    <mergeCell ref="D29:F29"/>
    <mergeCell ref="H29:J29"/>
    <mergeCell ref="L29:N29"/>
    <mergeCell ref="P29:R29"/>
    <mergeCell ref="T29:V29"/>
    <mergeCell ref="AB29:AD29"/>
    <mergeCell ref="X29:Z29"/>
    <mergeCell ref="G26:J26"/>
    <mergeCell ref="K26:N26"/>
    <mergeCell ref="O26:R26"/>
    <mergeCell ref="S26:V26"/>
    <mergeCell ref="W26:Z26"/>
    <mergeCell ref="AA26:AD26"/>
    <mergeCell ref="C26:F26"/>
    <mergeCell ref="G27:J27"/>
    <mergeCell ref="K27:N27"/>
    <mergeCell ref="O27:R27"/>
    <mergeCell ref="S27:V27"/>
    <mergeCell ref="W27:Z27"/>
    <mergeCell ref="AA27:AD27"/>
    <mergeCell ref="C27:F27"/>
  </mergeCells>
  <phoneticPr fontId="17"/>
  <conditionalFormatting sqref="C9 G9 K9 O9 S9 W9 AA9 C14 G14 K14 O14 S14 W14 AA14 C19 G19 K19 O19 S19 W19 AA19 C24 G24 K24 O24 S24 W24 AA24 C29 G29 K29 O29 S29 W29 AA29 C34 G34 K34 O34 S34 W34 AA34">
    <cfRule type="expression" dxfId="10" priority="6">
      <formula>OR(D9&lt;&gt;"",F9=TRUE)</formula>
    </cfRule>
  </conditionalFormatting>
  <conditionalFormatting sqref="C10 G10 K10 O10 S10 W10 AA10 C15 G15 K15 O15 S15 W15 AA15 C20 G20 K20 O20 S20 W20 AA20 C25 G25 K25 O25 S25 W25 AA25 C30 G30 K30 O30 S30 W30 AA30 C35 G35 K35 O35 S35 W35 AA35">
    <cfRule type="expression" dxfId="9" priority="9">
      <formula>OR(D9&lt;&gt;"",F9=TRUE)</formula>
    </cfRule>
  </conditionalFormatting>
  <conditionalFormatting sqref="C11 G11 K11 O11 S11 W11 AA11 C16 G16 K16 O16 S16 W16 AA16 C21 G21 K21 O21 S21 W21 AA21 C26 G26 K26 O26 S26 W26 AA26 C31 G31 K31 O31 S31 W31 AA31 C36 G36 K36 O36 S36 W36 AA36">
    <cfRule type="expression" dxfId="8" priority="10">
      <formula>OR(D9&lt;&gt;"",F9=TRUE)</formula>
    </cfRule>
  </conditionalFormatting>
  <conditionalFormatting sqref="C12 G12 K12 O12 S12 W12 AA12 C17 G17 K17 O17 S17 W17 AA17 C22 G22 K22 O22 S22 W22 AA22 C27 G27 K27 O27 S27 W27 AA27 C32 G32 K32 O32 S32 W32 AA32 C37 G37 K37 O37 S37 W37 AA37">
    <cfRule type="expression" dxfId="7" priority="11">
      <formula>OR(D9&lt;&gt;"",F9=TRUE)</formula>
    </cfRule>
  </conditionalFormatting>
  <conditionalFormatting sqref="C13 G13 K13 O13 S13 W13 AA13 C18 G18 K18 O18 S18 W18 AA18 C23 G23 K23 O23 S23 W23 AA23 C28 G28 K28 O28 S28 W28 AA28 C33 G33 K33 O33 S33 W33 AA33 C38 G38 K38 O38 S38 W38 AA38">
    <cfRule type="expression" dxfId="6" priority="12">
      <formula>OR(D9&lt;&gt;"",F9=TRUE)</formula>
    </cfRule>
  </conditionalFormatting>
  <conditionalFormatting sqref="C9:E9 G9:I9 K9:M9 O9:Q9 S9:U9 W9:Y9 AA9:AC9 C10:AD13 C14:E14 G14:I14 K14:M14 O14:Q14 S14:U14 W14:Y14 AA14:AC14 C15:AD18 C19:E19 G19:I19 K19:M19 O19:Q19 S19:U19 W19:Y19 AA19:AC19 C20:AD23 C24:E24 G24:I24 K24:M24 O24:Q24 S24:U24 W24:Y24 AA24:AC24 C25:AD28 C29:E29 G29:I29 K29:M29 O29:Q29 S29:U29 W29:Y29 AA29:AC29 C30:AD33 C34:E34 G34:I34 K34:U34 W34:Y34 AA34:AC34 C35:AD38">
    <cfRule type="expression" dxfId="5" priority="4">
      <formula>C$41="日"</formula>
    </cfRule>
    <cfRule type="expression" dxfId="4" priority="5">
      <formula>C$41="土"</formula>
    </cfRule>
  </conditionalFormatting>
  <conditionalFormatting sqref="C7:AD8">
    <cfRule type="expression" dxfId="3" priority="2">
      <formula>C$41="日"</formula>
    </cfRule>
    <cfRule type="expression" dxfId="2" priority="3">
      <formula>C$41="土"</formula>
    </cfRule>
  </conditionalFormatting>
  <conditionalFormatting sqref="D9 H9 L9 P9 T9 X9 AB9 D14 H14 L14 P14 T14 X14 AB14 D19 H19 L19 P19 T19 X19 AB19 D24 H24 L24 P24 T24 X24 AB24 D29 H29 L29 P29 T29 X29 AB29 D34 H34 L34 P34 T34 X34 AB34">
    <cfRule type="expression" dxfId="1" priority="7">
      <formula>OR(D9&lt;&gt;"",F9=TRUE)</formula>
    </cfRule>
  </conditionalFormatting>
  <conditionalFormatting sqref="U24 N34 R34">
    <cfRule type="expression" dxfId="0" priority="8">
      <formula>OR(L24&lt;&gt;"",N24=TRUE)</formula>
    </cfRule>
  </conditionalFormatting>
  <dataValidations count="1">
    <dataValidation type="list" allowBlank="1" sqref="AA3" xr:uid="{00000000-0002-0000-0000-000000000000}">
      <formula1>"月はじまり,火はじまり,水はじまり,木はじまり,金はじまり,土はじまり,日はじまり"</formula1>
    </dataValidation>
  </dataValidations>
  <pageMargins left="0.23622047244094491" right="0.23622047244094491" top="0.35433070866141736" bottom="0.35433070866141736" header="0.31496062992125984" footer="0.31496062992125984"/>
  <pageSetup paperSize="9"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Data【タイプB】!$C$4:$N$4</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AE46"/>
  <sheetViews>
    <sheetView workbookViewId="0"/>
  </sheetViews>
  <sheetFormatPr defaultColWidth="12.6328125" defaultRowHeight="15.75" customHeight="1"/>
  <cols>
    <col min="1" max="1" width="2.453125" customWidth="1"/>
    <col min="2" max="2" width="7.90625" customWidth="1"/>
    <col min="3" max="14" width="6.453125" customWidth="1"/>
    <col min="15" max="15" width="2.81640625" customWidth="1"/>
    <col min="17" max="31" width="4.90625" customWidth="1"/>
  </cols>
  <sheetData>
    <row r="2" spans="2:31" ht="14">
      <c r="B2" s="15" t="s">
        <v>5</v>
      </c>
      <c r="C2" s="15"/>
      <c r="P2" s="15" t="s">
        <v>6</v>
      </c>
    </row>
    <row r="3" spans="2:31" ht="12.5">
      <c r="B3" s="16" t="s">
        <v>7</v>
      </c>
      <c r="C3" s="17" t="s">
        <v>8</v>
      </c>
      <c r="D3" s="18" t="s">
        <v>9</v>
      </c>
      <c r="E3" s="18" t="s">
        <v>10</v>
      </c>
      <c r="F3" s="18" t="s">
        <v>11</v>
      </c>
      <c r="G3" s="18" t="s">
        <v>12</v>
      </c>
      <c r="H3" s="18" t="s">
        <v>13</v>
      </c>
      <c r="I3" s="18" t="s">
        <v>14</v>
      </c>
      <c r="J3" s="18" t="s">
        <v>15</v>
      </c>
      <c r="K3" s="18" t="s">
        <v>16</v>
      </c>
      <c r="L3" s="18" t="s">
        <v>3</v>
      </c>
      <c r="M3" s="18" t="s">
        <v>17</v>
      </c>
      <c r="N3" s="19" t="s">
        <v>18</v>
      </c>
      <c r="P3" s="20" t="s">
        <v>19</v>
      </c>
      <c r="Q3" s="21" t="s">
        <v>20</v>
      </c>
      <c r="R3" s="22" t="s">
        <v>21</v>
      </c>
      <c r="S3" s="22" t="s">
        <v>22</v>
      </c>
      <c r="T3" s="22" t="s">
        <v>23</v>
      </c>
      <c r="U3" s="22" t="s">
        <v>24</v>
      </c>
      <c r="V3" s="22" t="s">
        <v>25</v>
      </c>
      <c r="W3" s="23" t="s">
        <v>26</v>
      </c>
      <c r="X3" s="21" t="s">
        <v>27</v>
      </c>
      <c r="Y3" s="22" t="s">
        <v>28</v>
      </c>
      <c r="Z3" s="22" t="s">
        <v>29</v>
      </c>
      <c r="AA3" s="22" t="s">
        <v>30</v>
      </c>
      <c r="AB3" s="22" t="s">
        <v>31</v>
      </c>
      <c r="AC3" s="22" t="s">
        <v>32</v>
      </c>
      <c r="AD3" s="23" t="s">
        <v>33</v>
      </c>
      <c r="AE3" s="24"/>
    </row>
    <row r="4" spans="2:31" ht="15" customHeight="1">
      <c r="B4" s="25" t="str">
        <f>カレンダー!C5</f>
        <v>2024年</v>
      </c>
      <c r="C4" s="26" t="str">
        <f>IF(VLOOKUP($B$4,$B$5:$N$11,2,0)=TRUE,C3,"")</f>
        <v>1月</v>
      </c>
      <c r="D4" s="27" t="str">
        <f>IF(VLOOKUP($B$4,$B$5:$N$11,3,0)=TRUE,D3,"")</f>
        <v>2月</v>
      </c>
      <c r="E4" s="27" t="str">
        <f>IF(VLOOKUP($B$4,$B$5:$N$11,4,0)=TRUE,E3,"")</f>
        <v>3月</v>
      </c>
      <c r="F4" s="27" t="str">
        <f>IF(VLOOKUP($B$4,$B$5:$N$11,5,0)=TRUE,F3,"")</f>
        <v>4月</v>
      </c>
      <c r="G4" s="27" t="str">
        <f>IF(VLOOKUP($B$4,$B$5:$N$11,6,0)=TRUE,G3,"")</f>
        <v>5月</v>
      </c>
      <c r="H4" s="27" t="str">
        <f t="shared" ref="H4:I4" si="0">IF(VLOOKUP($B$4,$B$5:$N$11,7,0)=TRUE,H3,"")</f>
        <v>6月</v>
      </c>
      <c r="I4" s="27" t="str">
        <f t="shared" si="0"/>
        <v>7月</v>
      </c>
      <c r="J4" s="27" t="str">
        <f>IF(VLOOKUP($B$4,$B$5:$N$11,8,0)=TRUE,J3,"")</f>
        <v>8月</v>
      </c>
      <c r="K4" s="27" t="str">
        <f>IF(VLOOKUP($B$4,$B$5:$N$11,9,0)=TRUE,K3,"")</f>
        <v>9月</v>
      </c>
      <c r="L4" s="27" t="str">
        <f>IF(VLOOKUP($B$4,$B$5:$N$11,10,0)=TRUE,L3,"")</f>
        <v>10月</v>
      </c>
      <c r="M4" s="27" t="str">
        <f>IF(VLOOKUP($B$4,$B$5:$N$11,11,0)=TRUE,M3,"")</f>
        <v>11月</v>
      </c>
      <c r="N4" s="28" t="str">
        <f>IF(VLOOKUP($B$4,$B$5:$N$11,12,0)=TRUE,N3,"")</f>
        <v>12月</v>
      </c>
      <c r="P4" s="29" t="s">
        <v>34</v>
      </c>
      <c r="Q4" s="30" t="s">
        <v>21</v>
      </c>
      <c r="R4" s="31" t="s">
        <v>22</v>
      </c>
      <c r="S4" s="31" t="s">
        <v>23</v>
      </c>
      <c r="T4" s="31" t="s">
        <v>24</v>
      </c>
      <c r="U4" s="31" t="s">
        <v>25</v>
      </c>
      <c r="V4" s="31" t="s">
        <v>26</v>
      </c>
      <c r="W4" s="32" t="s">
        <v>20</v>
      </c>
      <c r="X4" s="30" t="s">
        <v>28</v>
      </c>
      <c r="Y4" s="31" t="s">
        <v>29</v>
      </c>
      <c r="Z4" s="31" t="s">
        <v>30</v>
      </c>
      <c r="AA4" s="31" t="s">
        <v>31</v>
      </c>
      <c r="AB4" s="31" t="s">
        <v>32</v>
      </c>
      <c r="AC4" s="31" t="s">
        <v>33</v>
      </c>
      <c r="AD4" s="32" t="s">
        <v>27</v>
      </c>
      <c r="AE4" s="24"/>
    </row>
    <row r="5" spans="2:31" ht="15" customHeight="1">
      <c r="B5" s="33" t="s">
        <v>35</v>
      </c>
      <c r="C5" s="34" t="b">
        <v>0</v>
      </c>
      <c r="D5" s="35" t="b">
        <v>0</v>
      </c>
      <c r="E5" s="35" t="b">
        <v>0</v>
      </c>
      <c r="F5" s="35" t="b">
        <v>0</v>
      </c>
      <c r="G5" s="35" t="b">
        <v>0</v>
      </c>
      <c r="H5" s="35" t="b">
        <v>0</v>
      </c>
      <c r="I5" s="35" t="b">
        <v>0</v>
      </c>
      <c r="J5" s="35" t="b">
        <v>0</v>
      </c>
      <c r="K5" s="35" t="b">
        <v>0</v>
      </c>
      <c r="L5" s="35" t="b">
        <v>0</v>
      </c>
      <c r="M5" s="35" t="b">
        <v>0</v>
      </c>
      <c r="N5" s="36" t="b">
        <v>0</v>
      </c>
      <c r="P5" s="29" t="s">
        <v>36</v>
      </c>
      <c r="Q5" s="30" t="s">
        <v>22</v>
      </c>
      <c r="R5" s="31" t="s">
        <v>23</v>
      </c>
      <c r="S5" s="31" t="s">
        <v>24</v>
      </c>
      <c r="T5" s="31" t="s">
        <v>25</v>
      </c>
      <c r="U5" s="31" t="s">
        <v>26</v>
      </c>
      <c r="V5" s="31" t="s">
        <v>20</v>
      </c>
      <c r="W5" s="32" t="s">
        <v>21</v>
      </c>
      <c r="X5" s="30" t="s">
        <v>29</v>
      </c>
      <c r="Y5" s="31" t="s">
        <v>30</v>
      </c>
      <c r="Z5" s="31" t="s">
        <v>31</v>
      </c>
      <c r="AA5" s="31" t="s">
        <v>32</v>
      </c>
      <c r="AB5" s="31" t="s">
        <v>33</v>
      </c>
      <c r="AC5" s="31" t="s">
        <v>27</v>
      </c>
      <c r="AD5" s="32" t="s">
        <v>28</v>
      </c>
      <c r="AE5" s="24"/>
    </row>
    <row r="6" spans="2:31" ht="12.5">
      <c r="B6" s="37" t="s">
        <v>2</v>
      </c>
      <c r="C6" s="38" t="b">
        <v>1</v>
      </c>
      <c r="D6" s="31" t="b">
        <v>1</v>
      </c>
      <c r="E6" s="31" t="b">
        <v>1</v>
      </c>
      <c r="F6" s="31" t="b">
        <v>1</v>
      </c>
      <c r="G6" s="31" t="b">
        <v>1</v>
      </c>
      <c r="H6" s="31" t="b">
        <v>1</v>
      </c>
      <c r="I6" s="31" t="b">
        <v>1</v>
      </c>
      <c r="J6" s="31" t="b">
        <v>1</v>
      </c>
      <c r="K6" s="31" t="b">
        <v>1</v>
      </c>
      <c r="L6" s="31" t="b">
        <v>1</v>
      </c>
      <c r="M6" s="31" t="b">
        <v>1</v>
      </c>
      <c r="N6" s="32" t="b">
        <v>1</v>
      </c>
      <c r="P6" s="29" t="s">
        <v>37</v>
      </c>
      <c r="Q6" s="30" t="s">
        <v>23</v>
      </c>
      <c r="R6" s="31" t="s">
        <v>24</v>
      </c>
      <c r="S6" s="31" t="s">
        <v>25</v>
      </c>
      <c r="T6" s="31" t="s">
        <v>26</v>
      </c>
      <c r="U6" s="31" t="s">
        <v>20</v>
      </c>
      <c r="V6" s="31" t="s">
        <v>21</v>
      </c>
      <c r="W6" s="32" t="s">
        <v>22</v>
      </c>
      <c r="X6" s="30" t="s">
        <v>30</v>
      </c>
      <c r="Y6" s="31" t="s">
        <v>31</v>
      </c>
      <c r="Z6" s="31" t="s">
        <v>32</v>
      </c>
      <c r="AA6" s="31" t="s">
        <v>33</v>
      </c>
      <c r="AB6" s="31" t="s">
        <v>27</v>
      </c>
      <c r="AC6" s="31" t="s">
        <v>28</v>
      </c>
      <c r="AD6" s="32" t="s">
        <v>29</v>
      </c>
      <c r="AE6" s="24"/>
    </row>
    <row r="7" spans="2:31" ht="12.5">
      <c r="B7" s="37" t="s">
        <v>38</v>
      </c>
      <c r="C7" s="38" t="b">
        <v>0</v>
      </c>
      <c r="D7" s="31" t="b">
        <v>0</v>
      </c>
      <c r="E7" s="31" t="b">
        <v>0</v>
      </c>
      <c r="F7" s="31" t="b">
        <v>0</v>
      </c>
      <c r="G7" s="31" t="b">
        <v>0</v>
      </c>
      <c r="H7" s="31" t="b">
        <v>0</v>
      </c>
      <c r="I7" s="31" t="b">
        <v>0</v>
      </c>
      <c r="J7" s="31" t="b">
        <v>0</v>
      </c>
      <c r="K7" s="31" t="b">
        <v>0</v>
      </c>
      <c r="L7" s="31" t="b">
        <v>0</v>
      </c>
      <c r="M7" s="31" t="b">
        <v>0</v>
      </c>
      <c r="N7" s="32" t="b">
        <v>0</v>
      </c>
      <c r="P7" s="29" t="s">
        <v>39</v>
      </c>
      <c r="Q7" s="30" t="s">
        <v>24</v>
      </c>
      <c r="R7" s="31" t="s">
        <v>25</v>
      </c>
      <c r="S7" s="31" t="s">
        <v>26</v>
      </c>
      <c r="T7" s="31" t="s">
        <v>20</v>
      </c>
      <c r="U7" s="31" t="s">
        <v>21</v>
      </c>
      <c r="V7" s="31" t="s">
        <v>22</v>
      </c>
      <c r="W7" s="32" t="s">
        <v>23</v>
      </c>
      <c r="X7" s="30" t="s">
        <v>31</v>
      </c>
      <c r="Y7" s="31" t="s">
        <v>32</v>
      </c>
      <c r="Z7" s="31" t="s">
        <v>33</v>
      </c>
      <c r="AA7" s="31" t="s">
        <v>27</v>
      </c>
      <c r="AB7" s="31" t="s">
        <v>28</v>
      </c>
      <c r="AC7" s="31" t="s">
        <v>29</v>
      </c>
      <c r="AD7" s="32" t="s">
        <v>30</v>
      </c>
      <c r="AE7" s="24"/>
    </row>
    <row r="8" spans="2:31" ht="12.5">
      <c r="B8" s="37" t="s">
        <v>40</v>
      </c>
      <c r="C8" s="38" t="b">
        <v>0</v>
      </c>
      <c r="D8" s="31" t="b">
        <v>0</v>
      </c>
      <c r="E8" s="31" t="b">
        <v>0</v>
      </c>
      <c r="F8" s="31" t="b">
        <v>0</v>
      </c>
      <c r="G8" s="31" t="b">
        <v>0</v>
      </c>
      <c r="H8" s="31" t="b">
        <v>0</v>
      </c>
      <c r="I8" s="31" t="b">
        <v>0</v>
      </c>
      <c r="J8" s="31" t="b">
        <v>0</v>
      </c>
      <c r="K8" s="31" t="b">
        <v>0</v>
      </c>
      <c r="L8" s="31" t="b">
        <v>0</v>
      </c>
      <c r="M8" s="31" t="b">
        <v>0</v>
      </c>
      <c r="N8" s="32" t="b">
        <v>0</v>
      </c>
      <c r="P8" s="29" t="s">
        <v>41</v>
      </c>
      <c r="Q8" s="30" t="s">
        <v>25</v>
      </c>
      <c r="R8" s="31" t="s">
        <v>26</v>
      </c>
      <c r="S8" s="31" t="s">
        <v>20</v>
      </c>
      <c r="T8" s="31" t="s">
        <v>21</v>
      </c>
      <c r="U8" s="31" t="s">
        <v>22</v>
      </c>
      <c r="V8" s="31" t="s">
        <v>23</v>
      </c>
      <c r="W8" s="32" t="s">
        <v>24</v>
      </c>
      <c r="X8" s="30" t="s">
        <v>32</v>
      </c>
      <c r="Y8" s="31" t="s">
        <v>33</v>
      </c>
      <c r="Z8" s="31" t="s">
        <v>27</v>
      </c>
      <c r="AA8" s="31" t="s">
        <v>28</v>
      </c>
      <c r="AB8" s="31" t="s">
        <v>29</v>
      </c>
      <c r="AC8" s="31" t="s">
        <v>30</v>
      </c>
      <c r="AD8" s="32" t="s">
        <v>31</v>
      </c>
      <c r="AE8" s="24"/>
    </row>
    <row r="9" spans="2:31" ht="12.5">
      <c r="B9" s="37" t="s">
        <v>42</v>
      </c>
      <c r="C9" s="38" t="b">
        <v>0</v>
      </c>
      <c r="D9" s="31" t="b">
        <v>0</v>
      </c>
      <c r="E9" s="31" t="b">
        <v>0</v>
      </c>
      <c r="F9" s="31" t="b">
        <v>0</v>
      </c>
      <c r="G9" s="31" t="b">
        <v>0</v>
      </c>
      <c r="H9" s="31" t="b">
        <v>0</v>
      </c>
      <c r="I9" s="31" t="b">
        <v>0</v>
      </c>
      <c r="J9" s="31" t="b">
        <v>0</v>
      </c>
      <c r="K9" s="31" t="b">
        <v>0</v>
      </c>
      <c r="L9" s="31" t="b">
        <v>0</v>
      </c>
      <c r="M9" s="31" t="b">
        <v>0</v>
      </c>
      <c r="N9" s="32" t="b">
        <v>0</v>
      </c>
      <c r="P9" s="39" t="s">
        <v>1</v>
      </c>
      <c r="Q9" s="40" t="s">
        <v>26</v>
      </c>
      <c r="R9" s="41" t="s">
        <v>20</v>
      </c>
      <c r="S9" s="41" t="s">
        <v>21</v>
      </c>
      <c r="T9" s="41" t="s">
        <v>22</v>
      </c>
      <c r="U9" s="41" t="s">
        <v>23</v>
      </c>
      <c r="V9" s="41" t="s">
        <v>24</v>
      </c>
      <c r="W9" s="42" t="s">
        <v>25</v>
      </c>
      <c r="X9" s="40" t="s">
        <v>33</v>
      </c>
      <c r="Y9" s="41" t="s">
        <v>27</v>
      </c>
      <c r="Z9" s="41" t="s">
        <v>28</v>
      </c>
      <c r="AA9" s="41" t="s">
        <v>29</v>
      </c>
      <c r="AB9" s="41" t="s">
        <v>30</v>
      </c>
      <c r="AC9" s="41" t="s">
        <v>31</v>
      </c>
      <c r="AD9" s="42" t="s">
        <v>32</v>
      </c>
      <c r="AE9" s="24"/>
    </row>
    <row r="10" spans="2:31" ht="12.5">
      <c r="B10" s="37" t="s">
        <v>43</v>
      </c>
      <c r="C10" s="38" t="b">
        <v>0</v>
      </c>
      <c r="D10" s="31" t="b">
        <v>0</v>
      </c>
      <c r="E10" s="31" t="b">
        <v>0</v>
      </c>
      <c r="F10" s="31" t="b">
        <v>0</v>
      </c>
      <c r="G10" s="31" t="b">
        <v>0</v>
      </c>
      <c r="H10" s="31" t="b">
        <v>0</v>
      </c>
      <c r="I10" s="31" t="b">
        <v>0</v>
      </c>
      <c r="J10" s="31" t="b">
        <v>0</v>
      </c>
      <c r="K10" s="31" t="b">
        <v>0</v>
      </c>
      <c r="L10" s="31" t="b">
        <v>0</v>
      </c>
      <c r="M10" s="31" t="b">
        <v>0</v>
      </c>
      <c r="N10" s="32" t="b">
        <v>0</v>
      </c>
    </row>
    <row r="11" spans="2:31" ht="13">
      <c r="B11" s="43" t="s">
        <v>44</v>
      </c>
      <c r="C11" s="44" t="b">
        <v>0</v>
      </c>
      <c r="D11" s="41" t="b">
        <v>0</v>
      </c>
      <c r="E11" s="41" t="b">
        <v>0</v>
      </c>
      <c r="F11" s="41" t="b">
        <v>0</v>
      </c>
      <c r="G11" s="41" t="b">
        <v>0</v>
      </c>
      <c r="H11" s="41" t="b">
        <v>0</v>
      </c>
      <c r="I11" s="41" t="b">
        <v>0</v>
      </c>
      <c r="J11" s="41" t="b">
        <v>0</v>
      </c>
      <c r="K11" s="41" t="b">
        <v>0</v>
      </c>
      <c r="L11" s="41" t="b">
        <v>0</v>
      </c>
      <c r="M11" s="41" t="b">
        <v>0</v>
      </c>
      <c r="N11" s="42" t="b">
        <v>0</v>
      </c>
      <c r="P11" s="45" t="s">
        <v>45</v>
      </c>
    </row>
    <row r="12" spans="2:31" ht="12.5">
      <c r="P12" s="46" t="s">
        <v>26</v>
      </c>
      <c r="Q12" s="23">
        <v>1</v>
      </c>
    </row>
    <row r="13" spans="2:31" ht="14">
      <c r="B13" s="15" t="s">
        <v>46</v>
      </c>
      <c r="C13" s="15"/>
      <c r="G13" s="45" t="s">
        <v>47</v>
      </c>
      <c r="P13" s="38" t="s">
        <v>20</v>
      </c>
      <c r="Q13" s="32">
        <v>2</v>
      </c>
    </row>
    <row r="14" spans="2:31" ht="15.5">
      <c r="B14" s="100">
        <v>45292</v>
      </c>
      <c r="C14" s="101"/>
      <c r="D14" s="102" t="s">
        <v>48</v>
      </c>
      <c r="E14" s="101"/>
      <c r="F14" s="47"/>
      <c r="G14" s="100"/>
      <c r="H14" s="101"/>
      <c r="I14" s="102"/>
      <c r="J14" s="101"/>
      <c r="K14" s="47"/>
      <c r="P14" s="38" t="s">
        <v>21</v>
      </c>
      <c r="Q14" s="32">
        <v>3</v>
      </c>
    </row>
    <row r="15" spans="2:31" ht="15.5">
      <c r="B15" s="97">
        <v>45299</v>
      </c>
      <c r="C15" s="98"/>
      <c r="D15" s="103" t="s">
        <v>49</v>
      </c>
      <c r="E15" s="98"/>
      <c r="F15" s="47"/>
      <c r="G15" s="97"/>
      <c r="H15" s="98"/>
      <c r="I15" s="103"/>
      <c r="J15" s="98"/>
      <c r="K15" s="47"/>
      <c r="P15" s="38" t="s">
        <v>22</v>
      </c>
      <c r="Q15" s="32">
        <v>4</v>
      </c>
    </row>
    <row r="16" spans="2:31" ht="15.5">
      <c r="B16" s="97">
        <v>45333</v>
      </c>
      <c r="C16" s="98"/>
      <c r="D16" s="103" t="s">
        <v>50</v>
      </c>
      <c r="E16" s="98"/>
      <c r="F16" s="47"/>
      <c r="G16" s="97"/>
      <c r="H16" s="98"/>
      <c r="I16" s="103"/>
      <c r="J16" s="98"/>
      <c r="K16" s="47"/>
      <c r="P16" s="38" t="s">
        <v>23</v>
      </c>
      <c r="Q16" s="32">
        <v>5</v>
      </c>
    </row>
    <row r="17" spans="2:17" ht="15.5">
      <c r="B17" s="97">
        <v>45334</v>
      </c>
      <c r="C17" s="98"/>
      <c r="D17" s="103" t="s">
        <v>51</v>
      </c>
      <c r="E17" s="98"/>
      <c r="F17" s="47"/>
      <c r="G17" s="97"/>
      <c r="H17" s="98"/>
      <c r="I17" s="103"/>
      <c r="J17" s="98"/>
      <c r="K17" s="47"/>
      <c r="P17" s="38" t="s">
        <v>24</v>
      </c>
      <c r="Q17" s="32">
        <v>6</v>
      </c>
    </row>
    <row r="18" spans="2:17" ht="15.5">
      <c r="B18" s="97">
        <v>45345</v>
      </c>
      <c r="C18" s="98"/>
      <c r="D18" s="103" t="s">
        <v>52</v>
      </c>
      <c r="E18" s="98"/>
      <c r="F18" s="47"/>
      <c r="G18" s="97"/>
      <c r="H18" s="98"/>
      <c r="I18" s="103"/>
      <c r="J18" s="98"/>
      <c r="K18" s="47"/>
      <c r="P18" s="44" t="s">
        <v>25</v>
      </c>
      <c r="Q18" s="42">
        <v>7</v>
      </c>
    </row>
    <row r="19" spans="2:17" ht="15.5">
      <c r="B19" s="97">
        <v>45371</v>
      </c>
      <c r="C19" s="98"/>
      <c r="D19" s="103" t="s">
        <v>53</v>
      </c>
      <c r="E19" s="98"/>
      <c r="F19" s="47"/>
      <c r="G19" s="97"/>
      <c r="H19" s="98"/>
      <c r="I19" s="103"/>
      <c r="J19" s="98"/>
      <c r="K19" s="47"/>
    </row>
    <row r="20" spans="2:17" ht="15.5">
      <c r="B20" s="97">
        <v>45411</v>
      </c>
      <c r="C20" s="98"/>
      <c r="D20" s="103" t="s">
        <v>54</v>
      </c>
      <c r="E20" s="98"/>
      <c r="F20" s="47"/>
      <c r="G20" s="97"/>
      <c r="H20" s="98"/>
      <c r="I20" s="103"/>
      <c r="J20" s="98"/>
      <c r="K20" s="47"/>
    </row>
    <row r="21" spans="2:17" ht="15.5">
      <c r="B21" s="97">
        <v>45415</v>
      </c>
      <c r="C21" s="98"/>
      <c r="D21" s="103" t="s">
        <v>55</v>
      </c>
      <c r="E21" s="98"/>
      <c r="F21" s="47"/>
      <c r="G21" s="97"/>
      <c r="H21" s="98"/>
      <c r="I21" s="103"/>
      <c r="J21" s="98"/>
      <c r="K21" s="47"/>
    </row>
    <row r="22" spans="2:17" ht="15.5">
      <c r="B22" s="97">
        <v>45416</v>
      </c>
      <c r="C22" s="98"/>
      <c r="D22" s="103" t="s">
        <v>56</v>
      </c>
      <c r="E22" s="98"/>
      <c r="F22" s="47"/>
      <c r="G22" s="97"/>
      <c r="H22" s="98"/>
      <c r="I22" s="103"/>
      <c r="J22" s="98"/>
      <c r="K22" s="47"/>
    </row>
    <row r="23" spans="2:17" ht="15.5">
      <c r="B23" s="97">
        <v>45417</v>
      </c>
      <c r="C23" s="98"/>
      <c r="D23" s="103" t="s">
        <v>57</v>
      </c>
      <c r="E23" s="98"/>
      <c r="F23" s="47"/>
      <c r="G23" s="97"/>
      <c r="H23" s="98"/>
      <c r="I23" s="103"/>
      <c r="J23" s="98"/>
      <c r="K23" s="47"/>
    </row>
    <row r="24" spans="2:17" ht="15.5">
      <c r="B24" s="97">
        <v>45418</v>
      </c>
      <c r="C24" s="98"/>
      <c r="D24" s="103" t="s">
        <v>51</v>
      </c>
      <c r="E24" s="98"/>
      <c r="F24" s="47"/>
      <c r="G24" s="97"/>
      <c r="H24" s="98"/>
      <c r="I24" s="103"/>
      <c r="J24" s="98"/>
      <c r="K24" s="47"/>
    </row>
    <row r="25" spans="2:17" ht="15.5">
      <c r="B25" s="97">
        <v>45488</v>
      </c>
      <c r="C25" s="98"/>
      <c r="D25" s="103" t="s">
        <v>58</v>
      </c>
      <c r="E25" s="98"/>
      <c r="F25" s="47"/>
      <c r="G25" s="97"/>
      <c r="H25" s="98"/>
      <c r="I25" s="103"/>
      <c r="J25" s="98"/>
      <c r="K25" s="47"/>
    </row>
    <row r="26" spans="2:17" ht="15.5">
      <c r="B26" s="97">
        <v>45515</v>
      </c>
      <c r="C26" s="98"/>
      <c r="D26" s="103" t="s">
        <v>59</v>
      </c>
      <c r="E26" s="98"/>
      <c r="F26" s="47"/>
      <c r="G26" s="97"/>
      <c r="H26" s="98"/>
      <c r="I26" s="103"/>
      <c r="J26" s="98"/>
      <c r="K26" s="47"/>
    </row>
    <row r="27" spans="2:17" ht="15.5">
      <c r="B27" s="97">
        <v>45516</v>
      </c>
      <c r="C27" s="98"/>
      <c r="D27" s="103" t="s">
        <v>51</v>
      </c>
      <c r="E27" s="98"/>
      <c r="F27" s="47"/>
      <c r="G27" s="97"/>
      <c r="H27" s="98"/>
      <c r="I27" s="103"/>
      <c r="J27" s="98"/>
      <c r="K27" s="47"/>
    </row>
    <row r="28" spans="2:17" ht="15.5">
      <c r="B28" s="97">
        <v>45551</v>
      </c>
      <c r="C28" s="98"/>
      <c r="D28" s="103" t="s">
        <v>60</v>
      </c>
      <c r="E28" s="98"/>
      <c r="F28" s="47"/>
      <c r="G28" s="97"/>
      <c r="H28" s="98"/>
      <c r="I28" s="103"/>
      <c r="J28" s="98"/>
      <c r="K28" s="47"/>
    </row>
    <row r="29" spans="2:17" ht="15.5">
      <c r="B29" s="97">
        <v>45557</v>
      </c>
      <c r="C29" s="98"/>
      <c r="D29" s="103" t="s">
        <v>61</v>
      </c>
      <c r="E29" s="98"/>
      <c r="F29" s="47"/>
      <c r="G29" s="97"/>
      <c r="H29" s="98"/>
      <c r="I29" s="103"/>
      <c r="J29" s="98"/>
      <c r="K29" s="47"/>
    </row>
    <row r="30" spans="2:17" ht="15.5">
      <c r="B30" s="97">
        <v>45558</v>
      </c>
      <c r="C30" s="98"/>
      <c r="D30" s="103" t="s">
        <v>51</v>
      </c>
      <c r="E30" s="98"/>
      <c r="F30" s="47"/>
      <c r="G30" s="97"/>
      <c r="H30" s="98"/>
      <c r="I30" s="103"/>
      <c r="J30" s="98"/>
      <c r="K30" s="47"/>
    </row>
    <row r="31" spans="2:17" ht="15.5">
      <c r="B31" s="97">
        <v>45579</v>
      </c>
      <c r="C31" s="98"/>
      <c r="D31" s="103" t="s">
        <v>62</v>
      </c>
      <c r="E31" s="98"/>
      <c r="F31" s="47"/>
      <c r="G31" s="97"/>
      <c r="H31" s="98"/>
      <c r="I31" s="99"/>
      <c r="J31" s="98"/>
      <c r="K31" s="47"/>
    </row>
    <row r="32" spans="2:17" ht="15.5">
      <c r="B32" s="97">
        <v>45599</v>
      </c>
      <c r="C32" s="98"/>
      <c r="D32" s="103" t="s">
        <v>63</v>
      </c>
      <c r="E32" s="98"/>
      <c r="F32" s="47"/>
      <c r="G32" s="97"/>
      <c r="H32" s="98"/>
      <c r="I32" s="99"/>
      <c r="J32" s="98"/>
      <c r="K32" s="47"/>
    </row>
    <row r="33" spans="2:11" ht="15.5">
      <c r="B33" s="97">
        <v>45600</v>
      </c>
      <c r="C33" s="98"/>
      <c r="D33" s="103" t="s">
        <v>51</v>
      </c>
      <c r="E33" s="98"/>
      <c r="F33" s="47"/>
      <c r="G33" s="97"/>
      <c r="H33" s="98"/>
      <c r="I33" s="99"/>
      <c r="J33" s="98"/>
      <c r="K33" s="47"/>
    </row>
    <row r="34" spans="2:11" ht="15.5">
      <c r="B34" s="97">
        <v>45619</v>
      </c>
      <c r="C34" s="98"/>
      <c r="D34" s="103" t="s">
        <v>64</v>
      </c>
      <c r="E34" s="98"/>
      <c r="F34" s="47"/>
      <c r="G34" s="97"/>
      <c r="H34" s="98"/>
      <c r="I34" s="99"/>
      <c r="J34" s="98"/>
      <c r="K34" s="47"/>
    </row>
    <row r="35" spans="2:11" ht="15.5">
      <c r="B35" s="97"/>
      <c r="C35" s="98"/>
      <c r="D35" s="99"/>
      <c r="E35" s="98"/>
      <c r="F35" s="47"/>
      <c r="G35" s="97"/>
      <c r="H35" s="98"/>
      <c r="I35" s="99"/>
      <c r="J35" s="98"/>
      <c r="K35" s="47"/>
    </row>
    <row r="36" spans="2:11" ht="15.5">
      <c r="B36" s="97"/>
      <c r="C36" s="98"/>
      <c r="D36" s="99"/>
      <c r="E36" s="98"/>
      <c r="F36" s="47"/>
      <c r="G36" s="97"/>
      <c r="H36" s="98"/>
      <c r="I36" s="99"/>
      <c r="J36" s="98"/>
      <c r="K36" s="47"/>
    </row>
    <row r="37" spans="2:11" ht="15.5">
      <c r="B37" s="97"/>
      <c r="C37" s="98"/>
      <c r="D37" s="99"/>
      <c r="E37" s="98"/>
      <c r="F37" s="47"/>
      <c r="G37" s="97"/>
      <c r="H37" s="98"/>
      <c r="I37" s="99"/>
      <c r="J37" s="98"/>
      <c r="K37" s="47"/>
    </row>
    <row r="38" spans="2:11" ht="15.5">
      <c r="B38" s="97"/>
      <c r="C38" s="98"/>
      <c r="D38" s="99"/>
      <c r="E38" s="98"/>
      <c r="F38" s="47"/>
      <c r="G38" s="97"/>
      <c r="H38" s="98"/>
      <c r="I38" s="99"/>
      <c r="J38" s="98"/>
      <c r="K38" s="47"/>
    </row>
    <row r="39" spans="2:11" ht="15.5">
      <c r="B39" s="97"/>
      <c r="C39" s="98"/>
      <c r="D39" s="99"/>
      <c r="E39" s="98"/>
      <c r="F39" s="47"/>
      <c r="G39" s="97"/>
      <c r="H39" s="98"/>
      <c r="I39" s="99"/>
      <c r="J39" s="98"/>
      <c r="K39" s="47"/>
    </row>
    <row r="40" spans="2:11" ht="15.5">
      <c r="B40" s="97"/>
      <c r="C40" s="98"/>
      <c r="D40" s="99"/>
      <c r="E40" s="98"/>
      <c r="F40" s="47"/>
      <c r="G40" s="97"/>
      <c r="H40" s="98"/>
      <c r="I40" s="99"/>
      <c r="J40" s="98"/>
      <c r="K40" s="47"/>
    </row>
    <row r="41" spans="2:11" ht="15.5">
      <c r="B41" s="97"/>
      <c r="C41" s="98"/>
      <c r="D41" s="99"/>
      <c r="E41" s="98"/>
      <c r="F41" s="47"/>
      <c r="G41" s="97"/>
      <c r="H41" s="98"/>
      <c r="I41" s="99"/>
      <c r="J41" s="98"/>
      <c r="K41" s="47"/>
    </row>
    <row r="42" spans="2:11" ht="15.5">
      <c r="B42" s="97"/>
      <c r="C42" s="98"/>
      <c r="D42" s="99"/>
      <c r="E42" s="98"/>
      <c r="F42" s="47"/>
      <c r="G42" s="97"/>
      <c r="H42" s="98"/>
      <c r="I42" s="99"/>
      <c r="J42" s="98"/>
      <c r="K42" s="47"/>
    </row>
    <row r="43" spans="2:11" ht="15.5">
      <c r="B43" s="97"/>
      <c r="C43" s="98"/>
      <c r="D43" s="99"/>
      <c r="E43" s="98"/>
      <c r="F43" s="47"/>
      <c r="G43" s="97"/>
      <c r="H43" s="98"/>
      <c r="I43" s="99"/>
      <c r="J43" s="98"/>
      <c r="K43" s="47"/>
    </row>
    <row r="44" spans="2:11" ht="15.5">
      <c r="B44" s="97"/>
      <c r="C44" s="98"/>
      <c r="D44" s="99"/>
      <c r="E44" s="98"/>
      <c r="F44" s="47"/>
      <c r="G44" s="97"/>
      <c r="H44" s="98"/>
      <c r="I44" s="99"/>
      <c r="J44" s="98"/>
      <c r="K44" s="47"/>
    </row>
    <row r="45" spans="2:11" ht="15.5">
      <c r="B45" s="97"/>
      <c r="C45" s="98"/>
      <c r="D45" s="99"/>
      <c r="E45" s="98"/>
      <c r="F45" s="47"/>
      <c r="G45" s="97"/>
      <c r="H45" s="98"/>
      <c r="I45" s="99"/>
      <c r="J45" s="98"/>
      <c r="K45" s="47"/>
    </row>
    <row r="46" spans="2:11" ht="15.5">
      <c r="B46" s="104"/>
      <c r="C46" s="105"/>
      <c r="D46" s="106"/>
      <c r="E46" s="105"/>
      <c r="F46" s="47"/>
      <c r="G46" s="104"/>
      <c r="H46" s="105"/>
      <c r="I46" s="106"/>
      <c r="J46" s="105"/>
    </row>
  </sheetData>
  <sheetProtection sheet="1" objects="1" scenarios="1" selectLockedCells="1" selectUnlockedCells="1"/>
  <mergeCells count="132">
    <mergeCell ref="G37:H37"/>
    <mergeCell ref="I37:J37"/>
    <mergeCell ref="B35:C35"/>
    <mergeCell ref="B36:C36"/>
    <mergeCell ref="D36:E36"/>
    <mergeCell ref="G36:H36"/>
    <mergeCell ref="I36:J36"/>
    <mergeCell ref="B37:C37"/>
    <mergeCell ref="D37:E37"/>
    <mergeCell ref="B33:C33"/>
    <mergeCell ref="D33:E33"/>
    <mergeCell ref="G34:H34"/>
    <mergeCell ref="G35:H35"/>
    <mergeCell ref="G33:H33"/>
    <mergeCell ref="I33:J33"/>
    <mergeCell ref="B34:C34"/>
    <mergeCell ref="D34:E34"/>
    <mergeCell ref="I34:J34"/>
    <mergeCell ref="D35:E35"/>
    <mergeCell ref="I35:J35"/>
    <mergeCell ref="B30:C30"/>
    <mergeCell ref="D30:E30"/>
    <mergeCell ref="G30:H30"/>
    <mergeCell ref="I30:J30"/>
    <mergeCell ref="D31:E31"/>
    <mergeCell ref="G31:H31"/>
    <mergeCell ref="I31:J31"/>
    <mergeCell ref="B31:C31"/>
    <mergeCell ref="B32:C32"/>
    <mergeCell ref="D32:E32"/>
    <mergeCell ref="G32:H32"/>
    <mergeCell ref="I32:J32"/>
    <mergeCell ref="I26:J26"/>
    <mergeCell ref="D27:E27"/>
    <mergeCell ref="I27:J27"/>
    <mergeCell ref="G29:H29"/>
    <mergeCell ref="I29:J29"/>
    <mergeCell ref="B27:C27"/>
    <mergeCell ref="B28:C28"/>
    <mergeCell ref="D28:E28"/>
    <mergeCell ref="G28:H28"/>
    <mergeCell ref="I28:J28"/>
    <mergeCell ref="B29:C29"/>
    <mergeCell ref="D29:E29"/>
    <mergeCell ref="B46:C46"/>
    <mergeCell ref="D46:E46"/>
    <mergeCell ref="G46:H46"/>
    <mergeCell ref="I46:J46"/>
    <mergeCell ref="B22:C22"/>
    <mergeCell ref="D22:E22"/>
    <mergeCell ref="G22:H22"/>
    <mergeCell ref="I22:J22"/>
    <mergeCell ref="D23:E23"/>
    <mergeCell ref="G23:H23"/>
    <mergeCell ref="I23:J23"/>
    <mergeCell ref="B23:C23"/>
    <mergeCell ref="B24:C24"/>
    <mergeCell ref="D24:E24"/>
    <mergeCell ref="G24:H24"/>
    <mergeCell ref="I24:J24"/>
    <mergeCell ref="B25:C25"/>
    <mergeCell ref="D25:E25"/>
    <mergeCell ref="G26:H26"/>
    <mergeCell ref="G27:H27"/>
    <mergeCell ref="G25:H25"/>
    <mergeCell ref="I25:J25"/>
    <mergeCell ref="B26:C26"/>
    <mergeCell ref="D26:E26"/>
    <mergeCell ref="B18:C18"/>
    <mergeCell ref="D18:E18"/>
    <mergeCell ref="G18:H18"/>
    <mergeCell ref="I18:J18"/>
    <mergeCell ref="D19:E19"/>
    <mergeCell ref="G19:H19"/>
    <mergeCell ref="I19:J19"/>
    <mergeCell ref="G21:H21"/>
    <mergeCell ref="I21:J21"/>
    <mergeCell ref="B19:C19"/>
    <mergeCell ref="B20:C20"/>
    <mergeCell ref="D20:E20"/>
    <mergeCell ref="G20:H20"/>
    <mergeCell ref="I20:J20"/>
    <mergeCell ref="B21:C21"/>
    <mergeCell ref="D21:E21"/>
    <mergeCell ref="B14:C14"/>
    <mergeCell ref="D14:E14"/>
    <mergeCell ref="G14:H14"/>
    <mergeCell ref="I14:J14"/>
    <mergeCell ref="D15:E15"/>
    <mergeCell ref="G15:H15"/>
    <mergeCell ref="I15:J15"/>
    <mergeCell ref="G17:H17"/>
    <mergeCell ref="I17:J17"/>
    <mergeCell ref="B15:C15"/>
    <mergeCell ref="B16:C16"/>
    <mergeCell ref="D16:E16"/>
    <mergeCell ref="G16:H16"/>
    <mergeCell ref="I16:J16"/>
    <mergeCell ref="B17:C17"/>
    <mergeCell ref="D17:E17"/>
    <mergeCell ref="B41:C41"/>
    <mergeCell ref="D41:E41"/>
    <mergeCell ref="G45:H45"/>
    <mergeCell ref="I45:J45"/>
    <mergeCell ref="B43:C43"/>
    <mergeCell ref="B44:C44"/>
    <mergeCell ref="D44:E44"/>
    <mergeCell ref="G44:H44"/>
    <mergeCell ref="I44:J44"/>
    <mergeCell ref="B45:C45"/>
    <mergeCell ref="D45:E45"/>
    <mergeCell ref="G42:H42"/>
    <mergeCell ref="G43:H43"/>
    <mergeCell ref="G41:H41"/>
    <mergeCell ref="I41:J41"/>
    <mergeCell ref="B42:C42"/>
    <mergeCell ref="D42:E42"/>
    <mergeCell ref="I42:J42"/>
    <mergeCell ref="D43:E43"/>
    <mergeCell ref="I43:J43"/>
    <mergeCell ref="B38:C38"/>
    <mergeCell ref="D38:E38"/>
    <mergeCell ref="G38:H38"/>
    <mergeCell ref="I38:J38"/>
    <mergeCell ref="D39:E39"/>
    <mergeCell ref="G39:H39"/>
    <mergeCell ref="I39:J39"/>
    <mergeCell ref="B39:C39"/>
    <mergeCell ref="B40:C40"/>
    <mergeCell ref="D40:E40"/>
    <mergeCell ref="G40:H40"/>
    <mergeCell ref="I40:J40"/>
  </mergeCells>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カレンダー</vt:lpstr>
      <vt:lpstr>Data【タイプB】</vt:lpstr>
      <vt:lpstr>カレンダー!Print_Area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谷亮平</dc:creator>
  <cp:lastModifiedBy>亮平 谷</cp:lastModifiedBy>
  <cp:lastPrinted>2023-09-01T11:21:28Z</cp:lastPrinted>
  <dcterms:created xsi:type="dcterms:W3CDTF">2023-12-08T10:25:43Z</dcterms:created>
  <dcterms:modified xsi:type="dcterms:W3CDTF">2023-12-10T10:04:18Z</dcterms:modified>
</cp:coreProperties>
</file>