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https://d.docs.live.net/eb0af676352bead6/子供向け習い事サイト/カレンダー/2024年/Excel/"/>
    </mc:Choice>
  </mc:AlternateContent>
  <xr:revisionPtr revIDLastSave="2" documentId="8_{605F4CAC-1F22-42B1-B87C-95B5E1CF0DFA}" xr6:coauthVersionLast="47" xr6:coauthVersionMax="47" xr10:uidLastSave="{0467712E-BD08-4CCA-B221-3EBFDF4BDA94}"/>
  <bookViews>
    <workbookView xWindow="-110" yWindow="-110" windowWidth="22780" windowHeight="14540" xr2:uid="{00000000-000D-0000-FFFF-FFFF00000000}"/>
  </bookViews>
  <sheets>
    <sheet name="カレンダー" sheetId="1" r:id="rId1"/>
    <sheet name="Data【タイプB】" sheetId="2" state="hidden" r:id="rId2"/>
  </sheets>
  <definedNames>
    <definedName name="_xlnm.Print_Area" localSheetId="0">カレンダー!$B$2:$AE$39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4" i="2" l="1"/>
  <c r="I4" i="2"/>
  <c r="H4" i="2"/>
  <c r="G4" i="2"/>
  <c r="B4" i="2"/>
  <c r="N4" i="2" s="1"/>
  <c r="AA8" i="1"/>
  <c r="W8" i="1"/>
  <c r="S8" i="1"/>
  <c r="O8" i="1"/>
  <c r="K8" i="1"/>
  <c r="G8" i="1"/>
  <c r="C8" i="1"/>
  <c r="AA7" i="1"/>
  <c r="AA41" i="1" s="1"/>
  <c r="AA42" i="1" s="1"/>
  <c r="W7" i="1"/>
  <c r="W41" i="1" s="1"/>
  <c r="S7" i="1"/>
  <c r="S41" i="1" s="1"/>
  <c r="S42" i="1" s="1"/>
  <c r="O7" i="1"/>
  <c r="O41" i="1" s="1"/>
  <c r="K7" i="1"/>
  <c r="K41" i="1" s="1"/>
  <c r="G7" i="1"/>
  <c r="G41" i="1" s="1"/>
  <c r="C7" i="1"/>
  <c r="C41" i="1" s="1"/>
  <c r="W42" i="1" l="1"/>
  <c r="X41" i="1"/>
  <c r="C42" i="1"/>
  <c r="C9" i="1" s="1"/>
  <c r="D9" i="1" s="1"/>
  <c r="D41" i="1"/>
  <c r="G42" i="1"/>
  <c r="H41" i="1"/>
  <c r="K42" i="1"/>
  <c r="L41" i="1"/>
  <c r="O42" i="1"/>
  <c r="P41" i="1"/>
  <c r="T41" i="1"/>
  <c r="AB41" i="1"/>
  <c r="C4" i="2"/>
  <c r="K4" i="2"/>
  <c r="D4" i="2"/>
  <c r="L4" i="2"/>
  <c r="E4" i="2"/>
  <c r="M4" i="2"/>
  <c r="F4" i="2"/>
  <c r="G9" i="1" l="1"/>
  <c r="H9" i="1" s="1"/>
  <c r="I41" i="1"/>
  <c r="H42" i="1"/>
  <c r="AC41" i="1"/>
  <c r="AB42" i="1"/>
  <c r="U41" i="1"/>
  <c r="T42" i="1"/>
  <c r="E41" i="1"/>
  <c r="D42" i="1"/>
  <c r="P42" i="1"/>
  <c r="Q41" i="1"/>
  <c r="M41" i="1"/>
  <c r="L42" i="1"/>
  <c r="Y41" i="1"/>
  <c r="X42" i="1"/>
  <c r="K9" i="1" l="1"/>
  <c r="L9" i="1" s="1"/>
  <c r="O9" i="1"/>
  <c r="P9" i="1" s="1"/>
  <c r="U42" i="1"/>
  <c r="V41" i="1"/>
  <c r="V42" i="1" s="1"/>
  <c r="N41" i="1"/>
  <c r="N42" i="1" s="1"/>
  <c r="M42" i="1"/>
  <c r="AD41" i="1"/>
  <c r="AD42" i="1" s="1"/>
  <c r="AC42" i="1"/>
  <c r="F41" i="1"/>
  <c r="F42" i="1" s="1"/>
  <c r="E42" i="1"/>
  <c r="Z41" i="1"/>
  <c r="Z42" i="1" s="1"/>
  <c r="Y42" i="1"/>
  <c r="R41" i="1"/>
  <c r="R42" i="1" s="1"/>
  <c r="Q42" i="1"/>
  <c r="J41" i="1"/>
  <c r="J42" i="1" s="1"/>
  <c r="I42" i="1"/>
  <c r="S9" i="1" l="1"/>
  <c r="T9" i="1" s="1"/>
  <c r="W9" i="1" l="1"/>
  <c r="AA9" i="1" s="1"/>
  <c r="X9" i="1" l="1"/>
  <c r="C14" i="1"/>
  <c r="AB9" i="1"/>
  <c r="G14" i="1" l="1"/>
  <c r="D14" i="1"/>
  <c r="K14" i="1" l="1"/>
  <c r="H14" i="1"/>
  <c r="O14" i="1" l="1"/>
  <c r="L14" i="1"/>
  <c r="S14" i="1" l="1"/>
  <c r="P14" i="1"/>
  <c r="W14" i="1" l="1"/>
  <c r="T14" i="1"/>
  <c r="AA14" i="1" l="1"/>
  <c r="X14" i="1"/>
  <c r="AB14" i="1" l="1"/>
  <c r="C19" i="1"/>
  <c r="G19" i="1" l="1"/>
  <c r="D19" i="1"/>
  <c r="K19" i="1" l="1"/>
  <c r="H19" i="1"/>
  <c r="L19" i="1" l="1"/>
  <c r="O19" i="1"/>
  <c r="S19" i="1" l="1"/>
  <c r="P19" i="1"/>
  <c r="W19" i="1" l="1"/>
  <c r="T19" i="1"/>
  <c r="AA19" i="1" l="1"/>
  <c r="X19" i="1"/>
  <c r="AB19" i="1" l="1"/>
  <c r="C24" i="1"/>
  <c r="D24" i="1" l="1"/>
  <c r="G24" i="1"/>
  <c r="K24" i="1" l="1"/>
  <c r="H24" i="1"/>
  <c r="O24" i="1" l="1"/>
  <c r="L24" i="1"/>
  <c r="S24" i="1" l="1"/>
  <c r="P24" i="1"/>
  <c r="W24" i="1" l="1"/>
  <c r="AA24" i="1" s="1"/>
  <c r="C29" i="1" s="1"/>
  <c r="G29" i="1" s="1"/>
  <c r="K29" i="1" s="1"/>
  <c r="O29" i="1" s="1"/>
  <c r="S29" i="1" s="1"/>
  <c r="W29" i="1" s="1"/>
  <c r="AA29" i="1" s="1"/>
  <c r="C34" i="1" s="1"/>
  <c r="G34" i="1" s="1"/>
  <c r="K34" i="1" s="1"/>
  <c r="O34" i="1" s="1"/>
  <c r="S34" i="1" s="1"/>
  <c r="W34" i="1" s="1"/>
  <c r="AA34" i="1" s="1"/>
  <c r="T24" i="1"/>
  <c r="X24" i="1" l="1"/>
  <c r="AB24" i="1" l="1"/>
  <c r="D29" i="1" l="1"/>
  <c r="H29" i="1" l="1"/>
  <c r="L29" i="1" l="1"/>
  <c r="P29" i="1" l="1"/>
  <c r="T29" i="1" l="1"/>
  <c r="X29" i="1" l="1"/>
  <c r="AB29" i="1" l="1"/>
  <c r="D34" i="1" l="1"/>
  <c r="H34" i="1" l="1"/>
  <c r="L34" i="1" l="1"/>
  <c r="P34" i="1" l="1"/>
  <c r="T34" i="1" l="1"/>
  <c r="AB34" i="1" l="1"/>
  <c r="X34" i="1"/>
</calcChain>
</file>

<file path=xl/sharedStrings.xml><?xml version="1.0" encoding="utf-8"?>
<sst xmlns="http://schemas.openxmlformats.org/spreadsheetml/2006/main" count="163" uniqueCount="65">
  <si>
    <t>月間予定表</t>
  </si>
  <si>
    <t>日はじまり</t>
  </si>
  <si>
    <t>2024年</t>
  </si>
  <si>
    <t>10月</t>
  </si>
  <si>
    <t>管理者
使用欄</t>
  </si>
  <si>
    <t>年月指定用</t>
  </si>
  <si>
    <t>曜日指定用</t>
  </si>
  <si>
    <t>年</t>
  </si>
  <si>
    <t>1月</t>
  </si>
  <si>
    <t>2月</t>
  </si>
  <si>
    <t>3月</t>
  </si>
  <si>
    <t>4月</t>
  </si>
  <si>
    <t>5月</t>
  </si>
  <si>
    <t>6月</t>
  </si>
  <si>
    <t>7月</t>
  </si>
  <si>
    <t>8月</t>
  </si>
  <si>
    <t>9月</t>
  </si>
  <si>
    <t>11月</t>
  </si>
  <si>
    <t>12月</t>
  </si>
  <si>
    <t>月はじまり</t>
  </si>
  <si>
    <t>月</t>
  </si>
  <si>
    <t>火</t>
  </si>
  <si>
    <t>水</t>
  </si>
  <si>
    <t>木</t>
  </si>
  <si>
    <t>金</t>
  </si>
  <si>
    <t>土</t>
  </si>
  <si>
    <t>日</t>
  </si>
  <si>
    <t>Mon</t>
  </si>
  <si>
    <t>Tue</t>
  </si>
  <si>
    <t>Wed</t>
  </si>
  <si>
    <t>Thu</t>
  </si>
  <si>
    <t>Fri</t>
  </si>
  <si>
    <t>Sat</t>
  </si>
  <si>
    <t>Sun</t>
  </si>
  <si>
    <t>火はじまり</t>
  </si>
  <si>
    <t>2023年</t>
  </si>
  <si>
    <t>水はじまり</t>
  </si>
  <si>
    <t>木はじまり</t>
  </si>
  <si>
    <t>2025年</t>
  </si>
  <si>
    <t>金はじまり</t>
  </si>
  <si>
    <t>2026年</t>
  </si>
  <si>
    <t>土はじまり</t>
  </si>
  <si>
    <t>2027年</t>
  </si>
  <si>
    <t>2028年</t>
  </si>
  <si>
    <t>2029年</t>
  </si>
  <si>
    <t>Weekday関数用</t>
  </si>
  <si>
    <t>祝日一覧</t>
  </si>
  <si>
    <t>カスタマイズ用祝日</t>
  </si>
  <si>
    <t>元日</t>
  </si>
  <si>
    <t>成人の日</t>
  </si>
  <si>
    <t>建国記念の日</t>
  </si>
  <si>
    <t>振替休日</t>
  </si>
  <si>
    <t>天皇誕生日</t>
  </si>
  <si>
    <t>春分の日</t>
  </si>
  <si>
    <t>昭和の日</t>
  </si>
  <si>
    <t>憲法記念日</t>
  </si>
  <si>
    <t>みどりの日</t>
  </si>
  <si>
    <t>こどもの日</t>
  </si>
  <si>
    <t>海の日</t>
  </si>
  <si>
    <t>山の日</t>
  </si>
  <si>
    <t>敬老の日</t>
  </si>
  <si>
    <t>秋分の日</t>
  </si>
  <si>
    <t>スポーツの日</t>
  </si>
  <si>
    <t>文化の日</t>
  </si>
  <si>
    <t>勤労感謝の日</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</si>
</sst>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d"/>
    <numFmt numFmtId="177" formatCode="yyyy/mm/dd"/>
  </numFmts>
  <fonts count="18">
    <font>
      <sz val="10"/>
      <color rgb="FF000000"/>
      <name val="Arial"/>
      <scheme val="minor"/>
    </font>
    <font>
      <sz val="10"/>
      <color theme="1"/>
      <name val="Arial"/>
      <family val="2"/>
      <scheme val="minor"/>
    </font>
    <font>
      <sz val="10"/>
      <color rgb="FFB7B7B7"/>
      <name val="Arial"/>
      <family val="2"/>
      <scheme val="minor"/>
    </font>
    <font>
      <sz val="10"/>
      <color rgb="FFD9D9D9"/>
      <name val="Arial"/>
      <family val="2"/>
      <scheme val="minor"/>
    </font>
    <font>
      <sz val="24"/>
      <color theme="1"/>
      <name val="Arial"/>
      <family val="2"/>
      <scheme val="minor"/>
    </font>
    <font>
      <sz val="14"/>
      <color theme="1"/>
      <name val="Arial"/>
      <family val="2"/>
      <scheme val="minor"/>
    </font>
    <font>
      <sz val="10"/>
      <name val="Arial"/>
      <family val="2"/>
    </font>
    <font>
      <sz val="11"/>
      <color theme="1"/>
      <name val="Arial"/>
      <family val="2"/>
      <scheme val="minor"/>
    </font>
    <font>
      <sz val="18"/>
      <color theme="1"/>
      <name val="Arial"/>
      <family val="2"/>
      <scheme val="minor"/>
    </font>
    <font>
      <sz val="9"/>
      <color theme="1"/>
      <name val="Arial"/>
      <family val="2"/>
      <scheme val="minor"/>
    </font>
    <font>
      <sz val="10"/>
      <color rgb="FF666666"/>
      <name val="Arial"/>
      <family val="2"/>
      <scheme val="minor"/>
    </font>
    <font>
      <sz val="10"/>
      <color rgb="FF0000FF"/>
      <name val="Arial"/>
      <family val="2"/>
      <scheme val="minor"/>
    </font>
    <font>
      <b/>
      <sz val="11"/>
      <color theme="1"/>
      <name val="Arial"/>
      <family val="2"/>
      <scheme val="minor"/>
    </font>
    <font>
      <b/>
      <sz val="10"/>
      <color theme="1"/>
      <name val="Arial"/>
      <family val="2"/>
      <scheme val="minor"/>
    </font>
    <font>
      <sz val="11"/>
      <color rgb="FF000000"/>
      <name val="&quot;ヒラギノ角ゴ Pro W3&quot;"/>
      <family val="3"/>
      <charset val="128"/>
    </font>
    <font>
      <sz val="12"/>
      <color rgb="FF333333"/>
      <name val="&quot;Open Sans&quot;"/>
    </font>
    <font>
      <sz val="12"/>
      <color rgb="FF000000"/>
      <name val="&quot;Open Sans&quot;"/>
    </font>
    <font>
      <sz val="6"/>
      <name val="Arial"/>
      <family val="3"/>
      <charset val="128"/>
      <scheme val="minor"/>
    </font>
  </fonts>
  <fills count="8">
    <fill>
      <patternFill patternType="none"/>
    </fill>
    <fill>
      <patternFill patternType="gray125"/>
    </fill>
    <fill>
      <patternFill patternType="solid">
        <fgColor rgb="FFCCCCCC"/>
        <bgColor rgb="FFCCCCCC"/>
      </patternFill>
    </fill>
    <fill>
      <patternFill patternType="solid">
        <fgColor rgb="FFF3F3F3"/>
        <bgColor rgb="FFF3F3F3"/>
      </patternFill>
    </fill>
    <fill>
      <patternFill patternType="solid">
        <fgColor rgb="FFFFFFFF"/>
        <bgColor rgb="FFFFFFFF"/>
      </patternFill>
    </fill>
    <fill>
      <patternFill patternType="solid">
        <fgColor rgb="FFEFEFEF"/>
        <bgColor rgb="FFEFEFEF"/>
      </patternFill>
    </fill>
    <fill>
      <patternFill patternType="solid">
        <fgColor rgb="FFB7B7B7"/>
        <bgColor rgb="FFB7B7B7"/>
      </patternFill>
    </fill>
    <fill>
      <patternFill patternType="solid">
        <fgColor rgb="FFFCE5CD"/>
        <bgColor rgb="FFFCE5CD"/>
      </patternFill>
    </fill>
  </fills>
  <borders count="67">
    <border>
      <left/>
      <right/>
      <top/>
      <bottom/>
      <diagonal/>
    </border>
    <border>
      <left style="thin">
        <color rgb="FF999999"/>
      </left>
      <right/>
      <top style="thin">
        <color rgb="FF999999"/>
      </top>
      <bottom style="thin">
        <color rgb="FF999999"/>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style="medium">
        <color rgb="FFD9D9D9"/>
      </left>
      <right/>
      <top style="medium">
        <color rgb="FFD9D9D9"/>
      </top>
      <bottom style="medium">
        <color rgb="FFD9D9D9"/>
      </bottom>
      <diagonal/>
    </border>
    <border>
      <left/>
      <right/>
      <top style="medium">
        <color rgb="FFD9D9D9"/>
      </top>
      <bottom style="medium">
        <color rgb="FFD9D9D9"/>
      </bottom>
      <diagonal/>
    </border>
    <border>
      <left/>
      <right style="medium">
        <color rgb="FFD9D9D9"/>
      </right>
      <top style="medium">
        <color rgb="FFD9D9D9"/>
      </top>
      <bottom style="medium">
        <color rgb="FFD9D9D9"/>
      </bottom>
      <diagonal/>
    </border>
    <border>
      <left style="thin">
        <color rgb="FF000000"/>
      </left>
      <right/>
      <top style="thin">
        <color rgb="FF000000"/>
      </top>
      <bottom/>
      <diagonal/>
    </border>
    <border>
      <left/>
      <right/>
      <top style="thin">
        <color rgb="FF000000"/>
      </top>
      <bottom/>
      <diagonal/>
    </border>
    <border>
      <left style="thin">
        <color rgb="FFB7B7B7"/>
      </left>
      <right/>
      <top style="thin">
        <color rgb="FF000000"/>
      </top>
      <bottom/>
      <diagonal/>
    </border>
    <border>
      <left/>
      <right style="thin">
        <color rgb="FFB7B7B7"/>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7B7B7"/>
      </left>
      <right/>
      <top/>
      <bottom/>
      <diagonal/>
    </border>
    <border>
      <left/>
      <right style="thin">
        <color rgb="FFB7B7B7"/>
      </right>
      <top/>
      <bottom/>
      <diagonal/>
    </border>
    <border>
      <left/>
      <right style="thin">
        <color rgb="FF000000"/>
      </right>
      <top/>
      <bottom/>
      <diagonal/>
    </border>
    <border>
      <left style="thin">
        <color rgb="FF000000"/>
      </left>
      <right/>
      <top/>
      <bottom style="hair">
        <color rgb="FFCCCCCC"/>
      </bottom>
      <diagonal/>
    </border>
    <border>
      <left/>
      <right/>
      <top/>
      <bottom style="hair">
        <color rgb="FFCCCCCC"/>
      </bottom>
      <diagonal/>
    </border>
    <border>
      <left style="thin">
        <color rgb="FFB7B7B7"/>
      </left>
      <right/>
      <top/>
      <bottom style="hair">
        <color rgb="FFCCCCCC"/>
      </bottom>
      <diagonal/>
    </border>
    <border>
      <left/>
      <right style="thin">
        <color rgb="FFB7B7B7"/>
      </right>
      <top/>
      <bottom style="hair">
        <color rgb="FFCCCCCC"/>
      </bottom>
      <diagonal/>
    </border>
    <border>
      <left/>
      <right style="thin">
        <color rgb="FF000000"/>
      </right>
      <top/>
      <bottom style="hair">
        <color rgb="FFCCCCCC"/>
      </bottom>
      <diagonal/>
    </border>
    <border>
      <left style="thin">
        <color rgb="FF000000"/>
      </left>
      <right/>
      <top style="hair">
        <color rgb="FFCCCCCC"/>
      </top>
      <bottom style="hair">
        <color rgb="FFCCCCCC"/>
      </bottom>
      <diagonal/>
    </border>
    <border>
      <left/>
      <right/>
      <top style="hair">
        <color rgb="FFCCCCCC"/>
      </top>
      <bottom style="hair">
        <color rgb="FFCCCCCC"/>
      </bottom>
      <diagonal/>
    </border>
    <border>
      <left style="thin">
        <color rgb="FFB7B7B7"/>
      </left>
      <right/>
      <top style="hair">
        <color rgb="FFCCCCCC"/>
      </top>
      <bottom style="hair">
        <color rgb="FFCCCCCC"/>
      </bottom>
      <diagonal/>
    </border>
    <border>
      <left/>
      <right style="thin">
        <color rgb="FFB7B7B7"/>
      </right>
      <top style="hair">
        <color rgb="FFCCCCCC"/>
      </top>
      <bottom style="hair">
        <color rgb="FFCCCCCC"/>
      </bottom>
      <diagonal/>
    </border>
    <border>
      <left/>
      <right style="thin">
        <color rgb="FF000000"/>
      </right>
      <top style="hair">
        <color rgb="FFCCCCCC"/>
      </top>
      <bottom style="hair">
        <color rgb="FFCCCCCC"/>
      </bottom>
      <diagonal/>
    </border>
    <border>
      <left style="thin">
        <color rgb="FF000000"/>
      </left>
      <right/>
      <top style="hair">
        <color rgb="FFCCCCCC"/>
      </top>
      <bottom style="thin">
        <color rgb="FFB7B7B7"/>
      </bottom>
      <diagonal/>
    </border>
    <border>
      <left/>
      <right/>
      <top style="hair">
        <color rgb="FFCCCCCC"/>
      </top>
      <bottom style="thin">
        <color rgb="FFB7B7B7"/>
      </bottom>
      <diagonal/>
    </border>
    <border>
      <left style="thin">
        <color rgb="FFB7B7B7"/>
      </left>
      <right/>
      <top style="hair">
        <color rgb="FFCCCCCC"/>
      </top>
      <bottom style="thin">
        <color rgb="FFB7B7B7"/>
      </bottom>
      <diagonal/>
    </border>
    <border>
      <left/>
      <right style="thin">
        <color rgb="FF000000"/>
      </right>
      <top style="hair">
        <color rgb="FFCCCCCC"/>
      </top>
      <bottom style="thin">
        <color rgb="FFB7B7B7"/>
      </bottom>
      <diagonal/>
    </border>
    <border>
      <left style="thin">
        <color rgb="FF000000"/>
      </left>
      <right/>
      <top style="thin">
        <color rgb="FFB7B7B7"/>
      </top>
      <bottom/>
      <diagonal/>
    </border>
    <border>
      <left style="thin">
        <color rgb="FF000000"/>
      </left>
      <right/>
      <top style="hair">
        <color rgb="FFCCCCCC"/>
      </top>
      <bottom style="thin">
        <color rgb="FF000000"/>
      </bottom>
      <diagonal/>
    </border>
    <border>
      <left/>
      <right/>
      <top style="hair">
        <color rgb="FFCCCCCC"/>
      </top>
      <bottom style="thin">
        <color rgb="FF000000"/>
      </bottom>
      <diagonal/>
    </border>
    <border>
      <left style="thin">
        <color rgb="FFB7B7B7"/>
      </left>
      <right/>
      <top style="hair">
        <color rgb="FFCCCCCC"/>
      </top>
      <bottom style="thin">
        <color rgb="FF000000"/>
      </bottom>
      <diagonal/>
    </border>
    <border>
      <left/>
      <right style="thin">
        <color rgb="FF000000"/>
      </right>
      <top style="hair">
        <color rgb="FFCCCCCC"/>
      </top>
      <bottom style="thin">
        <color rgb="FF000000"/>
      </bottom>
      <diagonal/>
    </border>
    <border>
      <left style="thin">
        <color rgb="FF000000"/>
      </left>
      <right/>
      <top style="thin">
        <color rgb="FF000000"/>
      </top>
      <bottom style="thin">
        <color rgb="FF000000"/>
      </bottom>
      <diagonal/>
    </border>
    <border>
      <left style="thin">
        <color rgb="FF000000"/>
      </left>
      <right style="hair">
        <color rgb="FF000000"/>
      </right>
      <top style="thin">
        <color rgb="FF000000"/>
      </top>
      <bottom style="thin">
        <color rgb="FF000000"/>
      </bottom>
      <diagonal/>
    </border>
    <border>
      <left style="hair">
        <color rgb="FF000000"/>
      </left>
      <right style="hair">
        <color rgb="FF000000"/>
      </right>
      <top style="thin">
        <color rgb="FF000000"/>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hair">
        <color rgb="FF000000"/>
      </bottom>
      <diagonal/>
    </border>
    <border>
      <left/>
      <right style="hair">
        <color rgb="FF000000"/>
      </right>
      <top style="thin">
        <color rgb="FF000000"/>
      </top>
      <bottom style="hair">
        <color rgb="FF000000"/>
      </bottom>
      <diagonal/>
    </border>
    <border>
      <left style="hair">
        <color rgb="FF000000"/>
      </left>
      <right style="hair">
        <color rgb="FF000000"/>
      </right>
      <top style="thin">
        <color rgb="FF000000"/>
      </top>
      <bottom style="hair">
        <color rgb="FF000000"/>
      </bottom>
      <diagonal/>
    </border>
    <border>
      <left style="hair">
        <color rgb="FF000000"/>
      </left>
      <right style="thin">
        <color rgb="FF000000"/>
      </right>
      <top style="thin">
        <color rgb="FF000000"/>
      </top>
      <bottom style="hair">
        <color rgb="FF000000"/>
      </bottom>
      <diagonal/>
    </border>
    <border>
      <left style="thin">
        <color rgb="FF000000"/>
      </left>
      <right style="thin">
        <color rgb="FF000000"/>
      </right>
      <top style="hair">
        <color rgb="FF000000"/>
      </top>
      <bottom style="hair">
        <color rgb="FF000000"/>
      </bottom>
      <diagonal/>
    </border>
    <border>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style="thin">
        <color rgb="FF000000"/>
      </left>
      <right/>
      <top/>
      <bottom style="hair">
        <color rgb="FF000000"/>
      </bottom>
      <diagonal/>
    </border>
    <border>
      <left style="thin">
        <color rgb="FF000000"/>
      </left>
      <right style="hair">
        <color rgb="FF000000"/>
      </right>
      <top/>
      <bottom style="hair">
        <color rgb="FF000000"/>
      </bottom>
      <diagonal/>
    </border>
    <border>
      <left style="hair">
        <color rgb="FF000000"/>
      </left>
      <right style="hair">
        <color rgb="FF000000"/>
      </right>
      <top/>
      <bottom style="hair">
        <color rgb="FF000000"/>
      </bottom>
      <diagonal/>
    </border>
    <border>
      <left style="hair">
        <color rgb="FF000000"/>
      </left>
      <right style="thin">
        <color rgb="FF000000"/>
      </right>
      <top/>
      <bottom style="hair">
        <color rgb="FF000000"/>
      </bottom>
      <diagonal/>
    </border>
    <border>
      <left style="thin">
        <color rgb="FF000000"/>
      </left>
      <right/>
      <top style="hair">
        <color rgb="FF000000"/>
      </top>
      <bottom style="hair">
        <color rgb="FF000000"/>
      </bottom>
      <diagonal/>
    </border>
    <border>
      <left style="thin">
        <color rgb="FF000000"/>
      </left>
      <right style="hair">
        <color rgb="FF000000"/>
      </right>
      <top style="hair">
        <color rgb="FF000000"/>
      </top>
      <bottom style="hair">
        <color rgb="FF000000"/>
      </bottom>
      <diagonal/>
    </border>
    <border>
      <left style="thin">
        <color rgb="FF000000"/>
      </left>
      <right style="thin">
        <color rgb="FF000000"/>
      </right>
      <top style="hair">
        <color rgb="FF000000"/>
      </top>
      <bottom style="thin">
        <color rgb="FF000000"/>
      </bottom>
      <diagonal/>
    </border>
    <border>
      <left/>
      <right style="hair">
        <color rgb="FF000000"/>
      </right>
      <top style="hair">
        <color rgb="FF000000"/>
      </top>
      <bottom style="thin">
        <color rgb="FF000000"/>
      </bottom>
      <diagonal/>
    </border>
    <border>
      <left style="hair">
        <color rgb="FF000000"/>
      </left>
      <right style="hair">
        <color rgb="FF000000"/>
      </right>
      <top style="hair">
        <color rgb="FF000000"/>
      </top>
      <bottom style="thin">
        <color rgb="FF000000"/>
      </bottom>
      <diagonal/>
    </border>
    <border>
      <left style="hair">
        <color rgb="FF000000"/>
      </left>
      <right style="thin">
        <color rgb="FF000000"/>
      </right>
      <top style="hair">
        <color rgb="FF000000"/>
      </top>
      <bottom style="thin">
        <color rgb="FF000000"/>
      </bottom>
      <diagonal/>
    </border>
    <border>
      <left style="thin">
        <color rgb="FF000000"/>
      </left>
      <right/>
      <top style="hair">
        <color rgb="FF000000"/>
      </top>
      <bottom style="thin">
        <color rgb="FF000000"/>
      </bottom>
      <diagonal/>
    </border>
    <border>
      <left style="thin">
        <color rgb="FF000000"/>
      </left>
      <right style="hair">
        <color rgb="FF000000"/>
      </right>
      <top style="hair">
        <color rgb="FF000000"/>
      </top>
      <bottom style="thin">
        <color rgb="FF000000"/>
      </bottom>
      <diagonal/>
    </border>
    <border>
      <left style="thin">
        <color rgb="FF000000"/>
      </left>
      <right style="hair">
        <color rgb="FF000000"/>
      </right>
      <top style="thin">
        <color rgb="FF000000"/>
      </top>
      <bottom style="hair">
        <color rgb="FF000000"/>
      </bottom>
      <diagonal/>
    </border>
    <border>
      <left style="thin">
        <color rgb="FF000000"/>
      </left>
      <right/>
      <top style="thin">
        <color rgb="FF000000"/>
      </top>
      <bottom style="hair">
        <color rgb="FF000000"/>
      </bottom>
      <diagonal/>
    </border>
    <border>
      <left/>
      <right style="thin">
        <color rgb="FF000000"/>
      </right>
      <top style="thin">
        <color rgb="FF000000"/>
      </top>
      <bottom style="hair">
        <color rgb="FF000000"/>
      </bottom>
      <diagonal/>
    </border>
    <border>
      <left/>
      <right style="thin">
        <color rgb="FF000000"/>
      </right>
      <top style="hair">
        <color rgb="FF000000"/>
      </top>
      <bottom style="hair">
        <color rgb="FF000000"/>
      </bottom>
      <diagonal/>
    </border>
    <border>
      <left/>
      <right style="thin">
        <color rgb="FF000000"/>
      </right>
      <top style="hair">
        <color rgb="FF000000"/>
      </top>
      <bottom style="thin">
        <color rgb="FF000000"/>
      </bottom>
      <diagonal/>
    </border>
    <border>
      <left/>
      <right/>
      <top style="thin">
        <color rgb="FFB7B7B7"/>
      </top>
      <bottom/>
      <diagonal/>
    </border>
    <border>
      <left/>
      <right style="thin">
        <color rgb="FFB7B7B7"/>
      </right>
      <top style="thin">
        <color rgb="FFB7B7B7"/>
      </top>
      <bottom/>
      <diagonal/>
    </border>
    <border>
      <left/>
      <right style="thin">
        <color rgb="FF000000"/>
      </right>
      <top style="thin">
        <color rgb="FFB7B7B7"/>
      </top>
      <bottom/>
      <diagonal/>
    </border>
  </borders>
  <cellStyleXfs count="1">
    <xf numFmtId="0" fontId="0" fillId="0" borderId="0"/>
  </cellStyleXfs>
  <cellXfs count="108">
    <xf numFmtId="0" fontId="0" fillId="0" borderId="0" xfId="0"/>
    <xf numFmtId="0" fontId="1" fillId="2" borderId="0" xfId="0" applyFont="1" applyFill="1"/>
    <xf numFmtId="0" fontId="2" fillId="2" borderId="0" xfId="0" applyFont="1" applyFill="1"/>
    <xf numFmtId="0" fontId="1" fillId="3" borderId="0" xfId="0" applyFont="1" applyFill="1"/>
    <xf numFmtId="0" fontId="3" fillId="3" borderId="0" xfId="0" applyFont="1" applyFill="1"/>
    <xf numFmtId="0" fontId="4" fillId="3" borderId="0" xfId="0" applyFont="1" applyFill="1"/>
    <xf numFmtId="176" fontId="8" fillId="0" borderId="7" xfId="0" applyNumberFormat="1" applyFont="1" applyBorder="1" applyAlignment="1">
      <alignment vertical="center"/>
    </xf>
    <xf numFmtId="176" fontId="8" fillId="0" borderId="9" xfId="0" applyNumberFormat="1" applyFont="1" applyBorder="1" applyAlignment="1">
      <alignment horizontal="center" vertical="center"/>
    </xf>
    <xf numFmtId="176" fontId="8" fillId="0" borderId="8" xfId="0" applyNumberFormat="1" applyFont="1" applyBorder="1" applyAlignment="1">
      <alignment horizontal="center" vertical="center"/>
    </xf>
    <xf numFmtId="176" fontId="8" fillId="0" borderId="12" xfId="0" applyNumberFormat="1" applyFont="1" applyBorder="1" applyAlignment="1">
      <alignment horizontal="center" vertical="center"/>
    </xf>
    <xf numFmtId="0" fontId="1" fillId="0" borderId="0" xfId="0" applyFont="1" applyAlignment="1">
      <alignment vertical="center"/>
    </xf>
    <xf numFmtId="176" fontId="8" fillId="0" borderId="13" xfId="0" applyNumberFormat="1" applyFont="1" applyBorder="1" applyAlignment="1">
      <alignment horizontal="center" vertical="center"/>
    </xf>
    <xf numFmtId="176" fontId="8" fillId="0" borderId="30" xfId="0" applyNumberFormat="1" applyFont="1" applyBorder="1" applyAlignment="1">
      <alignment horizontal="center" vertical="center"/>
    </xf>
    <xf numFmtId="0" fontId="8" fillId="0" borderId="13" xfId="0" applyFont="1" applyBorder="1" applyAlignment="1">
      <alignment horizontal="center" vertical="center"/>
    </xf>
    <xf numFmtId="0" fontId="8" fillId="0" borderId="30" xfId="0" applyFont="1" applyBorder="1" applyAlignment="1">
      <alignment horizontal="center" vertical="center"/>
    </xf>
    <xf numFmtId="0" fontId="11" fillId="6" borderId="0" xfId="0" applyFont="1" applyFill="1" applyAlignment="1">
      <alignment horizontal="center"/>
    </xf>
    <xf numFmtId="0" fontId="1" fillId="6" borderId="0" xfId="0" applyFont="1" applyFill="1"/>
    <xf numFmtId="0" fontId="12" fillId="0" borderId="0" xfId="0" applyFont="1" applyAlignment="1">
      <alignment horizontal="left"/>
    </xf>
    <xf numFmtId="0" fontId="1" fillId="7" borderId="35" xfId="0" applyFont="1" applyFill="1" applyBorder="1" applyAlignment="1">
      <alignment horizontal="center"/>
    </xf>
    <xf numFmtId="0" fontId="1" fillId="7" borderId="36" xfId="0" applyFont="1" applyFill="1" applyBorder="1" applyAlignment="1">
      <alignment horizontal="center"/>
    </xf>
    <xf numFmtId="0" fontId="1" fillId="7" borderId="37" xfId="0" applyFont="1" applyFill="1" applyBorder="1" applyAlignment="1">
      <alignment horizontal="center"/>
    </xf>
    <xf numFmtId="0" fontId="1" fillId="7" borderId="38" xfId="0" applyFont="1" applyFill="1" applyBorder="1" applyAlignment="1">
      <alignment horizontal="center"/>
    </xf>
    <xf numFmtId="0" fontId="1" fillId="0" borderId="39" xfId="0" applyFont="1" applyBorder="1" applyAlignment="1">
      <alignment horizontal="center"/>
    </xf>
    <xf numFmtId="0" fontId="1" fillId="0" borderId="40" xfId="0" applyFont="1" applyBorder="1" applyAlignment="1">
      <alignment horizontal="center"/>
    </xf>
    <xf numFmtId="0" fontId="1" fillId="0" borderId="41" xfId="0" applyFont="1" applyBorder="1" applyAlignment="1">
      <alignment horizontal="center"/>
    </xf>
    <xf numFmtId="0" fontId="1" fillId="0" borderId="42" xfId="0" applyFont="1" applyBorder="1" applyAlignment="1">
      <alignment horizontal="center"/>
    </xf>
    <xf numFmtId="0" fontId="1" fillId="0" borderId="0" xfId="0" applyFont="1" applyAlignment="1">
      <alignment horizontal="center"/>
    </xf>
    <xf numFmtId="0" fontId="11" fillId="0" borderId="35" xfId="0" applyFont="1" applyBorder="1" applyAlignment="1">
      <alignment horizontal="center"/>
    </xf>
    <xf numFmtId="0" fontId="11" fillId="0" borderId="36" xfId="0" applyFont="1" applyBorder="1" applyAlignment="1">
      <alignment horizontal="center"/>
    </xf>
    <xf numFmtId="0" fontId="11" fillId="0" borderId="37" xfId="0" applyFont="1" applyBorder="1" applyAlignment="1">
      <alignment horizontal="center"/>
    </xf>
    <xf numFmtId="0" fontId="11" fillId="0" borderId="38" xfId="0" applyFont="1" applyBorder="1" applyAlignment="1">
      <alignment horizontal="center"/>
    </xf>
    <xf numFmtId="0" fontId="1" fillId="0" borderId="43" xfId="0" applyFont="1" applyBorder="1" applyAlignment="1">
      <alignment horizontal="center"/>
    </xf>
    <xf numFmtId="0" fontId="1" fillId="0" borderId="44" xfId="0" applyFont="1" applyBorder="1" applyAlignment="1">
      <alignment horizontal="center"/>
    </xf>
    <xf numFmtId="0" fontId="1" fillId="0" borderId="45" xfId="0" applyFont="1" applyBorder="1" applyAlignment="1">
      <alignment horizontal="center"/>
    </xf>
    <xf numFmtId="0" fontId="1" fillId="0" borderId="46" xfId="0" applyFont="1" applyBorder="1" applyAlignment="1">
      <alignment horizontal="center"/>
    </xf>
    <xf numFmtId="0" fontId="1" fillId="0" borderId="47" xfId="0" applyFont="1" applyBorder="1" applyAlignment="1">
      <alignment horizontal="center"/>
    </xf>
    <xf numFmtId="0" fontId="1" fillId="0" borderId="48" xfId="0" applyFont="1" applyBorder="1" applyAlignment="1">
      <alignment horizontal="center"/>
    </xf>
    <xf numFmtId="0" fontId="1" fillId="0" borderId="49" xfId="0" applyFont="1" applyBorder="1" applyAlignment="1">
      <alignment horizontal="center"/>
    </xf>
    <xf numFmtId="0" fontId="1" fillId="0" borderId="50" xfId="0" applyFont="1" applyBorder="1" applyAlignment="1">
      <alignment horizontal="center"/>
    </xf>
    <xf numFmtId="0" fontId="1" fillId="0" borderId="51" xfId="0" applyFont="1" applyBorder="1" applyAlignment="1">
      <alignment horizontal="center"/>
    </xf>
    <xf numFmtId="0" fontId="1" fillId="0" borderId="52" xfId="0" applyFont="1" applyBorder="1" applyAlignment="1">
      <alignment horizontal="center"/>
    </xf>
    <xf numFmtId="0" fontId="1" fillId="0" borderId="53" xfId="0" applyFont="1" applyBorder="1" applyAlignment="1">
      <alignment horizontal="center"/>
    </xf>
    <xf numFmtId="0" fontId="1" fillId="0" borderId="54" xfId="0" applyFont="1" applyBorder="1" applyAlignment="1">
      <alignment horizontal="center"/>
    </xf>
    <xf numFmtId="0" fontId="1" fillId="0" borderId="55" xfId="0" applyFont="1" applyBorder="1" applyAlignment="1">
      <alignment horizontal="center"/>
    </xf>
    <xf numFmtId="0" fontId="1" fillId="0" borderId="56" xfId="0" applyFont="1" applyBorder="1" applyAlignment="1">
      <alignment horizontal="center"/>
    </xf>
    <xf numFmtId="0" fontId="1" fillId="0" borderId="57" xfId="0" applyFont="1" applyBorder="1" applyAlignment="1">
      <alignment horizontal="center"/>
    </xf>
    <xf numFmtId="0" fontId="1" fillId="0" borderId="58" xfId="0" applyFont="1" applyBorder="1" applyAlignment="1">
      <alignment horizontal="center"/>
    </xf>
    <xf numFmtId="0" fontId="13" fillId="0" borderId="0" xfId="0" applyFont="1"/>
    <xf numFmtId="0" fontId="1" fillId="0" borderId="59" xfId="0" applyFont="1" applyBorder="1" applyAlignment="1">
      <alignment horizontal="center"/>
    </xf>
    <xf numFmtId="0" fontId="15" fillId="0" borderId="0" xfId="0" applyFont="1" applyAlignment="1">
      <alignment horizontal="left" vertical="top"/>
    </xf>
    <xf numFmtId="0" fontId="9" fillId="0" borderId="18" xfId="0" applyFont="1" applyBorder="1" applyAlignment="1">
      <alignment vertical="center" shrinkToFit="1"/>
    </xf>
    <xf numFmtId="0" fontId="6" fillId="0" borderId="17" xfId="0" applyFont="1" applyBorder="1" applyAlignment="1">
      <alignment shrinkToFit="1"/>
    </xf>
    <xf numFmtId="0" fontId="6" fillId="0" borderId="19" xfId="0" applyFont="1" applyBorder="1" applyAlignment="1">
      <alignment shrinkToFit="1"/>
    </xf>
    <xf numFmtId="0" fontId="9" fillId="0" borderId="17" xfId="0" applyFont="1" applyBorder="1" applyAlignment="1">
      <alignment vertical="center" shrinkToFit="1"/>
    </xf>
    <xf numFmtId="0" fontId="6" fillId="0" borderId="20" xfId="0" applyFont="1" applyBorder="1" applyAlignment="1">
      <alignment shrinkToFit="1"/>
    </xf>
    <xf numFmtId="0" fontId="1" fillId="0" borderId="64" xfId="0" applyFont="1" applyBorder="1" applyAlignment="1">
      <alignment vertical="center" shrinkToFit="1"/>
    </xf>
    <xf numFmtId="0" fontId="0" fillId="0" borderId="64" xfId="0" applyBorder="1" applyAlignment="1">
      <alignment shrinkToFit="1"/>
    </xf>
    <xf numFmtId="0" fontId="0" fillId="0" borderId="65" xfId="0" applyBorder="1" applyAlignment="1">
      <alignment shrinkToFit="1"/>
    </xf>
    <xf numFmtId="0" fontId="0" fillId="0" borderId="66" xfId="0" applyBorder="1" applyAlignment="1">
      <alignment shrinkToFit="1"/>
    </xf>
    <xf numFmtId="0" fontId="9" fillId="0" borderId="23" xfId="0" applyFont="1" applyBorder="1" applyAlignment="1">
      <alignment vertical="center" shrinkToFit="1"/>
    </xf>
    <xf numFmtId="0" fontId="6" fillId="0" borderId="22" xfId="0" applyFont="1" applyBorder="1" applyAlignment="1">
      <alignment shrinkToFit="1"/>
    </xf>
    <xf numFmtId="0" fontId="6" fillId="0" borderId="24" xfId="0" applyFont="1" applyBorder="1" applyAlignment="1">
      <alignment shrinkToFit="1"/>
    </xf>
    <xf numFmtId="0" fontId="9" fillId="0" borderId="22" xfId="0" applyFont="1" applyBorder="1" applyAlignment="1">
      <alignment vertical="center" shrinkToFit="1"/>
    </xf>
    <xf numFmtId="0" fontId="6" fillId="0" borderId="25" xfId="0" applyFont="1" applyBorder="1" applyAlignment="1">
      <alignment shrinkToFit="1"/>
    </xf>
    <xf numFmtId="0" fontId="9" fillId="0" borderId="21" xfId="0" applyFont="1" applyBorder="1" applyAlignment="1">
      <alignment vertical="center" shrinkToFit="1"/>
    </xf>
    <xf numFmtId="0" fontId="9" fillId="0" borderId="28" xfId="0" applyFont="1" applyBorder="1" applyAlignment="1">
      <alignment vertical="center" shrinkToFit="1"/>
    </xf>
    <xf numFmtId="0" fontId="6" fillId="0" borderId="27" xfId="0" applyFont="1" applyBorder="1" applyAlignment="1">
      <alignment shrinkToFit="1"/>
    </xf>
    <xf numFmtId="0" fontId="6" fillId="0" borderId="29" xfId="0" applyFont="1" applyBorder="1" applyAlignment="1">
      <alignment shrinkToFit="1"/>
    </xf>
    <xf numFmtId="0" fontId="9" fillId="0" borderId="26" xfId="0" applyFont="1" applyBorder="1" applyAlignment="1">
      <alignment vertical="center" shrinkToFit="1"/>
    </xf>
    <xf numFmtId="0" fontId="9" fillId="0" borderId="16" xfId="0" applyFont="1" applyBorder="1" applyAlignment="1">
      <alignment vertical="center" shrinkToFit="1"/>
    </xf>
    <xf numFmtId="0" fontId="9" fillId="0" borderId="31" xfId="0" applyFont="1" applyBorder="1" applyAlignment="1">
      <alignment vertical="center" shrinkToFit="1"/>
    </xf>
    <xf numFmtId="0" fontId="6" fillId="0" borderId="32" xfId="0" applyFont="1" applyBorder="1" applyAlignment="1">
      <alignment shrinkToFit="1"/>
    </xf>
    <xf numFmtId="0" fontId="9" fillId="0" borderId="33" xfId="0" applyFont="1" applyBorder="1" applyAlignment="1">
      <alignment vertical="center" shrinkToFit="1"/>
    </xf>
    <xf numFmtId="0" fontId="6" fillId="0" borderId="34" xfId="0" applyFont="1" applyBorder="1" applyAlignment="1">
      <alignment shrinkToFit="1"/>
    </xf>
    <xf numFmtId="0" fontId="1" fillId="0" borderId="8" xfId="0" applyFont="1" applyBorder="1" applyAlignment="1">
      <alignment vertical="center" shrinkToFit="1"/>
    </xf>
    <xf numFmtId="0" fontId="6" fillId="0" borderId="8" xfId="0" applyFont="1" applyBorder="1" applyAlignment="1">
      <alignment shrinkToFit="1"/>
    </xf>
    <xf numFmtId="0" fontId="0" fillId="0" borderId="10" xfId="0" applyBorder="1" applyAlignment="1">
      <alignment shrinkToFit="1"/>
    </xf>
    <xf numFmtId="0" fontId="0" fillId="0" borderId="11" xfId="0" applyBorder="1" applyAlignment="1">
      <alignment shrinkToFit="1"/>
    </xf>
    <xf numFmtId="0" fontId="10" fillId="6" borderId="0" xfId="0" applyFont="1" applyFill="1" applyAlignment="1">
      <alignment horizontal="center" vertical="center"/>
    </xf>
    <xf numFmtId="0" fontId="0" fillId="0" borderId="0" xfId="0"/>
    <xf numFmtId="0" fontId="5" fillId="5" borderId="9" xfId="0" applyFont="1" applyFill="1" applyBorder="1" applyAlignment="1">
      <alignment horizontal="center"/>
    </xf>
    <xf numFmtId="0" fontId="6" fillId="0" borderId="8" xfId="0" applyFont="1" applyBorder="1"/>
    <xf numFmtId="0" fontId="6" fillId="0" borderId="10" xfId="0" applyFont="1" applyBorder="1"/>
    <xf numFmtId="0" fontId="5" fillId="4" borderId="1" xfId="0" applyFont="1" applyFill="1" applyBorder="1" applyAlignment="1">
      <alignment horizontal="center" vertical="center"/>
    </xf>
    <xf numFmtId="0" fontId="6" fillId="0" borderId="2" xfId="0" applyFont="1" applyBorder="1"/>
    <xf numFmtId="0" fontId="6" fillId="0" borderId="3" xfId="0" applyFont="1" applyBorder="1"/>
    <xf numFmtId="0" fontId="5" fillId="4" borderId="4" xfId="0" applyFont="1" applyFill="1" applyBorder="1" applyAlignment="1">
      <alignment horizontal="center" vertical="center"/>
    </xf>
    <xf numFmtId="0" fontId="6" fillId="0" borderId="5" xfId="0" applyFont="1" applyBorder="1"/>
    <xf numFmtId="0" fontId="5" fillId="4" borderId="5" xfId="0" applyFont="1" applyFill="1" applyBorder="1" applyAlignment="1">
      <alignment horizontal="center" vertical="center"/>
    </xf>
    <xf numFmtId="0" fontId="6" fillId="0" borderId="6" xfId="0" applyFont="1" applyBorder="1"/>
    <xf numFmtId="0" fontId="6" fillId="0" borderId="11" xfId="0" applyFont="1" applyBorder="1"/>
    <xf numFmtId="0" fontId="5" fillId="5" borderId="7" xfId="0" applyFont="1" applyFill="1" applyBorder="1" applyAlignment="1">
      <alignment horizontal="center"/>
    </xf>
    <xf numFmtId="0" fontId="7" fillId="5" borderId="13" xfId="0" applyFont="1" applyFill="1" applyBorder="1" applyAlignment="1">
      <alignment horizontal="center"/>
    </xf>
    <xf numFmtId="0" fontId="6" fillId="0" borderId="14" xfId="0" applyFont="1" applyBorder="1"/>
    <xf numFmtId="0" fontId="6" fillId="0" borderId="15" xfId="0" applyFont="1" applyBorder="1"/>
    <xf numFmtId="0" fontId="7" fillId="5" borderId="12" xfId="0" applyFont="1" applyFill="1" applyBorder="1" applyAlignment="1">
      <alignment horizontal="center"/>
    </xf>
    <xf numFmtId="0" fontId="1" fillId="0" borderId="0" xfId="0" applyFont="1" applyAlignment="1">
      <alignment vertical="center" shrinkToFit="1"/>
    </xf>
    <xf numFmtId="0" fontId="0" fillId="0" borderId="0" xfId="0" applyAlignment="1">
      <alignment shrinkToFit="1"/>
    </xf>
    <xf numFmtId="177" fontId="14" fillId="0" borderId="51" xfId="0" applyNumberFormat="1" applyFont="1" applyBorder="1" applyAlignment="1">
      <alignment horizontal="left"/>
    </xf>
    <xf numFmtId="0" fontId="6" fillId="0" borderId="62" xfId="0" applyFont="1" applyBorder="1"/>
    <xf numFmtId="0" fontId="16" fillId="0" borderId="51" xfId="0" applyFont="1" applyBorder="1" applyAlignment="1">
      <alignment horizontal="left" vertical="top"/>
    </xf>
    <xf numFmtId="0" fontId="14" fillId="0" borderId="51" xfId="0" applyFont="1" applyBorder="1" applyAlignment="1">
      <alignment horizontal="left"/>
    </xf>
    <xf numFmtId="177" fontId="14" fillId="0" borderId="57" xfId="0" applyNumberFormat="1" applyFont="1" applyBorder="1" applyAlignment="1">
      <alignment horizontal="left"/>
    </xf>
    <xf numFmtId="0" fontId="6" fillId="0" borderId="63" xfId="0" applyFont="1" applyBorder="1"/>
    <xf numFmtId="0" fontId="16" fillId="0" borderId="57" xfId="0" applyFont="1" applyBorder="1" applyAlignment="1">
      <alignment horizontal="left" vertical="top"/>
    </xf>
    <xf numFmtId="177" fontId="14" fillId="0" borderId="60" xfId="0" applyNumberFormat="1" applyFont="1" applyBorder="1" applyAlignment="1">
      <alignment horizontal="left"/>
    </xf>
    <xf numFmtId="0" fontId="6" fillId="0" borderId="61" xfId="0" applyFont="1" applyBorder="1"/>
    <xf numFmtId="0" fontId="14" fillId="0" borderId="60" xfId="0" applyFont="1" applyBorder="1" applyAlignment="1">
      <alignment horizontal="left"/>
    </xf>
  </cellXfs>
  <cellStyles count="1">
    <cellStyle name="標準" xfId="0" builtinId="0"/>
  </cellStyles>
  <dxfs count="11">
    <dxf>
      <font>
        <color rgb="FFFF0000"/>
      </font>
      <fill>
        <patternFill patternType="solid">
          <fgColor rgb="FFF4CCCC"/>
          <bgColor rgb="FFF4CCCC"/>
        </patternFill>
      </fill>
    </dxf>
    <dxf>
      <font>
        <color rgb="FFFF0000"/>
      </font>
      <fill>
        <patternFill patternType="solid">
          <fgColor rgb="FFF4CCCC"/>
          <bgColor rgb="FFF4CCCC"/>
        </patternFill>
      </fill>
    </dxf>
    <dxf>
      <font>
        <color rgb="FF0000FF"/>
      </font>
      <fill>
        <patternFill patternType="solid">
          <fgColor rgb="FF9FC5E8"/>
          <bgColor rgb="FF9FC5E8"/>
        </patternFill>
      </fill>
    </dxf>
    <dxf>
      <font>
        <color rgb="FFFF0000"/>
      </font>
      <fill>
        <patternFill patternType="solid">
          <fgColor rgb="FFEA9999"/>
          <bgColor rgb="FFEA9999"/>
        </patternFill>
      </fill>
    </dxf>
    <dxf>
      <font>
        <color rgb="FF0000FF"/>
      </font>
      <fill>
        <patternFill patternType="solid">
          <fgColor rgb="FFCFE2F3"/>
          <bgColor rgb="FFCFE2F3"/>
        </patternFill>
      </fill>
    </dxf>
    <dxf>
      <font>
        <color rgb="FFFF0000"/>
      </font>
      <fill>
        <patternFill patternType="solid">
          <fgColor rgb="FFF4CCCC"/>
          <bgColor rgb="FFF4CCCC"/>
        </patternFill>
      </fill>
    </dxf>
    <dxf>
      <font>
        <color rgb="FFFF0000"/>
      </font>
      <fill>
        <patternFill patternType="solid">
          <fgColor rgb="FFF4CCCC"/>
          <bgColor rgb="FFF4CCCC"/>
        </patternFill>
      </fill>
    </dxf>
    <dxf>
      <font>
        <color rgb="FFFF0000"/>
      </font>
      <fill>
        <patternFill patternType="solid">
          <fgColor rgb="FFF4CCCC"/>
          <bgColor rgb="FFF4CCCC"/>
        </patternFill>
      </fill>
    </dxf>
    <dxf>
      <font>
        <color rgb="FFFF0000"/>
      </font>
      <fill>
        <patternFill patternType="solid">
          <fgColor rgb="FFF4CCCC"/>
          <bgColor rgb="FFF4CCCC"/>
        </patternFill>
      </fill>
    </dxf>
    <dxf>
      <font>
        <color rgb="FFFF0000"/>
      </font>
      <fill>
        <patternFill patternType="solid">
          <fgColor rgb="FFF4CCCC"/>
          <bgColor rgb="FFF4CCCC"/>
        </patternFill>
      </fill>
    </dxf>
    <dxf>
      <font>
        <color rgb="FFFF0000"/>
      </font>
      <fill>
        <patternFill patternType="solid">
          <fgColor rgb="FFF4CCCC"/>
          <bgColor rgb="FFF4CCC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F42"/>
  <sheetViews>
    <sheetView showGridLines="0" tabSelected="1" zoomScaleNormal="100" workbookViewId="0">
      <selection activeCell="M5" sqref="M5"/>
    </sheetView>
  </sheetViews>
  <sheetFormatPr defaultColWidth="12.6328125" defaultRowHeight="15.75" customHeight="1"/>
  <cols>
    <col min="1" max="2" width="2.81640625" customWidth="1"/>
    <col min="3" max="3" width="6" customWidth="1"/>
    <col min="4" max="5" width="4.90625" customWidth="1"/>
    <col min="6" max="6" width="3.6328125" customWidth="1"/>
    <col min="7" max="7" width="6" customWidth="1"/>
    <col min="8" max="9" width="4.90625" customWidth="1"/>
    <col min="10" max="10" width="3.6328125" customWidth="1"/>
    <col min="11" max="11" width="6" customWidth="1"/>
    <col min="12" max="13" width="4.90625" customWidth="1"/>
    <col min="14" max="14" width="3.6328125" customWidth="1"/>
    <col min="15" max="15" width="6" customWidth="1"/>
    <col min="16" max="17" width="4.90625" customWidth="1"/>
    <col min="18" max="18" width="3.6328125" customWidth="1"/>
    <col min="19" max="19" width="6" customWidth="1"/>
    <col min="20" max="21" width="4.90625" customWidth="1"/>
    <col min="22" max="22" width="3.6328125" customWidth="1"/>
    <col min="23" max="23" width="6" customWidth="1"/>
    <col min="24" max="25" width="4.90625" customWidth="1"/>
    <col min="26" max="26" width="3.6328125" customWidth="1"/>
    <col min="27" max="27" width="6" customWidth="1"/>
    <col min="28" max="29" width="4.90625" customWidth="1"/>
    <col min="30" max="30" width="3.6328125" customWidth="1"/>
    <col min="31" max="32" width="4.08984375" customWidth="1"/>
  </cols>
  <sheetData>
    <row r="1" spans="1:32" ht="12.5">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2"/>
      <c r="AF1" s="1"/>
    </row>
    <row r="2" spans="1:32" ht="8.25" customHeight="1">
      <c r="A2" s="1"/>
      <c r="B2" s="3"/>
      <c r="C2" s="3"/>
      <c r="D2" s="3"/>
      <c r="E2" s="3"/>
      <c r="F2" s="3"/>
      <c r="G2" s="3"/>
      <c r="H2" s="3"/>
      <c r="I2" s="3"/>
      <c r="J2" s="3"/>
      <c r="K2" s="3"/>
      <c r="L2" s="3"/>
      <c r="M2" s="3"/>
      <c r="N2" s="3"/>
      <c r="O2" s="3"/>
      <c r="P2" s="3"/>
      <c r="Q2" s="3"/>
      <c r="R2" s="3"/>
      <c r="S2" s="3"/>
      <c r="T2" s="3"/>
      <c r="U2" s="3"/>
      <c r="V2" s="3"/>
      <c r="W2" s="3"/>
      <c r="X2" s="3"/>
      <c r="Y2" s="3"/>
      <c r="Z2" s="3"/>
      <c r="AA2" s="3"/>
      <c r="AB2" s="3"/>
      <c r="AC2" s="3"/>
      <c r="AD2" s="3"/>
      <c r="AE2" s="4"/>
      <c r="AF2" s="1"/>
    </row>
    <row r="3" spans="1:32" ht="29.5">
      <c r="A3" s="1"/>
      <c r="B3" s="3"/>
      <c r="C3" s="5" t="s">
        <v>0</v>
      </c>
      <c r="D3" s="3"/>
      <c r="E3" s="3"/>
      <c r="F3" s="3"/>
      <c r="G3" s="3"/>
      <c r="H3" s="3"/>
      <c r="I3" s="3"/>
      <c r="J3" s="3"/>
      <c r="K3" s="3"/>
      <c r="L3" s="3"/>
      <c r="M3" s="3"/>
      <c r="N3" s="3"/>
      <c r="O3" s="3"/>
      <c r="P3" s="3"/>
      <c r="Q3" s="3"/>
      <c r="R3" s="3"/>
      <c r="S3" s="3"/>
      <c r="T3" s="3"/>
      <c r="U3" s="3"/>
      <c r="V3" s="3"/>
      <c r="W3" s="3"/>
      <c r="X3" s="3"/>
      <c r="Y3" s="3"/>
      <c r="Z3" s="3"/>
      <c r="AA3" s="83" t="s">
        <v>1</v>
      </c>
      <c r="AB3" s="84"/>
      <c r="AC3" s="84"/>
      <c r="AD3" s="85"/>
      <c r="AE3" s="4"/>
      <c r="AF3" s="1"/>
    </row>
    <row r="4" spans="1:32" ht="6" customHeight="1">
      <c r="A4" s="1"/>
      <c r="B4" s="3"/>
      <c r="C4" s="3"/>
      <c r="D4" s="3"/>
      <c r="E4" s="3"/>
      <c r="F4" s="3"/>
      <c r="G4" s="3"/>
      <c r="H4" s="3"/>
      <c r="I4" s="3"/>
      <c r="J4" s="3"/>
      <c r="K4" s="3"/>
      <c r="L4" s="3"/>
      <c r="M4" s="3"/>
      <c r="N4" s="3"/>
      <c r="O4" s="3"/>
      <c r="P4" s="3"/>
      <c r="Q4" s="3"/>
      <c r="R4" s="3"/>
      <c r="S4" s="3"/>
      <c r="T4" s="3"/>
      <c r="U4" s="3"/>
      <c r="V4" s="3"/>
      <c r="W4" s="3"/>
      <c r="X4" s="3"/>
      <c r="Y4" s="3"/>
      <c r="Z4" s="3"/>
      <c r="AA4" s="3"/>
      <c r="AB4" s="3"/>
      <c r="AC4" s="3"/>
      <c r="AD4" s="3"/>
      <c r="AE4" s="4"/>
      <c r="AF4" s="1"/>
    </row>
    <row r="5" spans="1:32" ht="17.5">
      <c r="A5" s="1"/>
      <c r="B5" s="3"/>
      <c r="C5" s="86" t="s">
        <v>2</v>
      </c>
      <c r="D5" s="87"/>
      <c r="E5" s="87"/>
      <c r="F5" s="88" t="s">
        <v>8</v>
      </c>
      <c r="G5" s="89"/>
      <c r="H5" s="3"/>
      <c r="I5" s="3"/>
      <c r="J5" s="3"/>
      <c r="K5" s="3"/>
      <c r="L5" s="3"/>
      <c r="M5" s="3"/>
      <c r="N5" s="3"/>
      <c r="O5" s="3"/>
      <c r="P5" s="3"/>
      <c r="Q5" s="3"/>
      <c r="R5" s="3"/>
      <c r="S5" s="3"/>
      <c r="T5" s="3"/>
      <c r="U5" s="3"/>
      <c r="V5" s="3"/>
      <c r="W5" s="3"/>
      <c r="X5" s="3"/>
      <c r="Y5" s="3"/>
      <c r="Z5" s="3"/>
      <c r="AA5" s="3"/>
      <c r="AB5" s="3"/>
      <c r="AC5" s="3"/>
      <c r="AD5" s="3"/>
      <c r="AE5" s="4"/>
      <c r="AF5" s="1"/>
    </row>
    <row r="6" spans="1:32" ht="7.5" customHeight="1">
      <c r="A6" s="1"/>
      <c r="B6" s="3"/>
      <c r="C6" s="3"/>
      <c r="D6" s="3"/>
      <c r="E6" s="3"/>
      <c r="F6" s="3"/>
      <c r="G6" s="3"/>
      <c r="H6" s="3"/>
      <c r="I6" s="3"/>
      <c r="J6" s="3"/>
      <c r="K6" s="3"/>
      <c r="L6" s="3"/>
      <c r="M6" s="3"/>
      <c r="N6" s="3"/>
      <c r="O6" s="3"/>
      <c r="P6" s="3"/>
      <c r="Q6" s="3"/>
      <c r="R6" s="3"/>
      <c r="S6" s="3"/>
      <c r="T6" s="3"/>
      <c r="U6" s="3"/>
      <c r="V6" s="3"/>
      <c r="W6" s="3"/>
      <c r="X6" s="3"/>
      <c r="Y6" s="3"/>
      <c r="Z6" s="3"/>
      <c r="AA6" s="3"/>
      <c r="AB6" s="3"/>
      <c r="AC6" s="3"/>
      <c r="AD6" s="3"/>
      <c r="AE6" s="4"/>
      <c r="AF6" s="1"/>
    </row>
    <row r="7" spans="1:32" ht="18" customHeight="1">
      <c r="A7" s="1"/>
      <c r="B7" s="3"/>
      <c r="C7" s="91" t="str">
        <f>VLOOKUP($AA$3,Data【タイプB】!$P$3:$W$9,2,0)</f>
        <v>日</v>
      </c>
      <c r="D7" s="81"/>
      <c r="E7" s="81"/>
      <c r="F7" s="81"/>
      <c r="G7" s="80" t="str">
        <f>VLOOKUP($AA$3,Data【タイプB】!$P$3:$W$9,3,0)</f>
        <v>月</v>
      </c>
      <c r="H7" s="81"/>
      <c r="I7" s="81"/>
      <c r="J7" s="82"/>
      <c r="K7" s="80" t="str">
        <f>VLOOKUP($AA$3,Data【タイプB】!$P$3:$W$9,4,0)</f>
        <v>火</v>
      </c>
      <c r="L7" s="81"/>
      <c r="M7" s="81"/>
      <c r="N7" s="82"/>
      <c r="O7" s="80" t="str">
        <f>VLOOKUP($AA$3,Data【タイプB】!$P$3:$W$9,5,0)</f>
        <v>水</v>
      </c>
      <c r="P7" s="81"/>
      <c r="Q7" s="81"/>
      <c r="R7" s="82"/>
      <c r="S7" s="80" t="str">
        <f>VLOOKUP($AA$3,Data【タイプB】!$P$3:$W$9,6,0)</f>
        <v>木</v>
      </c>
      <c r="T7" s="81"/>
      <c r="U7" s="81"/>
      <c r="V7" s="82"/>
      <c r="W7" s="80" t="str">
        <f>VLOOKUP($AA$3,Data【タイプB】!$P$3:$W$9,7,0)</f>
        <v>金</v>
      </c>
      <c r="X7" s="81"/>
      <c r="Y7" s="81"/>
      <c r="Z7" s="82"/>
      <c r="AA7" s="80" t="str">
        <f>VLOOKUP($AA$3,Data【タイプB】!$P$3:$W$9,8,0)</f>
        <v>土</v>
      </c>
      <c r="AB7" s="81"/>
      <c r="AC7" s="81"/>
      <c r="AD7" s="90"/>
      <c r="AE7" s="4"/>
      <c r="AF7" s="1"/>
    </row>
    <row r="8" spans="1:32" ht="14">
      <c r="A8" s="1"/>
      <c r="B8" s="3"/>
      <c r="C8" s="95" t="str">
        <f>VLOOKUP($AA$3,Data【タイプB】!$P$3:$AD$9,9,0)</f>
        <v>Sun</v>
      </c>
      <c r="D8" s="79"/>
      <c r="E8" s="79"/>
      <c r="F8" s="79"/>
      <c r="G8" s="92" t="str">
        <f>VLOOKUP($AA$3,Data【タイプB】!$P$3:$AD$9,10,0)</f>
        <v>Mon</v>
      </c>
      <c r="H8" s="79"/>
      <c r="I8" s="79"/>
      <c r="J8" s="93"/>
      <c r="K8" s="92" t="str">
        <f>VLOOKUP($AA$3,Data【タイプB】!$P$3:$AD$9,11,0)</f>
        <v>Tue</v>
      </c>
      <c r="L8" s="79"/>
      <c r="M8" s="79"/>
      <c r="N8" s="93"/>
      <c r="O8" s="92" t="str">
        <f>VLOOKUP($AA$3,Data【タイプB】!$P$3:$AD$9,12,0)</f>
        <v>Wed</v>
      </c>
      <c r="P8" s="79"/>
      <c r="Q8" s="79"/>
      <c r="R8" s="93"/>
      <c r="S8" s="92" t="str">
        <f>VLOOKUP($AA$3,Data【タイプB】!$P$3:$AD$9,13,0)</f>
        <v>Thu</v>
      </c>
      <c r="T8" s="79"/>
      <c r="U8" s="79"/>
      <c r="V8" s="93"/>
      <c r="W8" s="92" t="str">
        <f>VLOOKUP($AA$3,Data【タイプB】!$P$3:$AD$9,14,0)</f>
        <v>Fri</v>
      </c>
      <c r="X8" s="79"/>
      <c r="Y8" s="79"/>
      <c r="Z8" s="93"/>
      <c r="AA8" s="92" t="str">
        <f>VLOOKUP($AA$3,Data【タイプB】!$P$3:$AD$9,15,0)</f>
        <v>Sat</v>
      </c>
      <c r="AB8" s="79"/>
      <c r="AC8" s="79"/>
      <c r="AD8" s="94"/>
      <c r="AE8" s="4"/>
      <c r="AF8" s="1"/>
    </row>
    <row r="9" spans="1:32" ht="22.5">
      <c r="A9" s="1"/>
      <c r="B9" s="3"/>
      <c r="C9" s="6" t="str">
        <f>IF(WEEKDAY(DATE(LEFT($C$5,4),IF(MID($F$5,2,1)="月",LEFT($F$5,1),LEFT($F$5,2)),1))=C42,
DATE(LEFT($C$5,4),IF(MID($F$5,2,1)="月",LEFT($F$5,1),LEFT($F$5,2)),1),
"")</f>
        <v/>
      </c>
      <c r="D9" s="74" t="str">
        <f>IF(ISERROR(VLOOKUP(C9,Data【タイプB】!$B$14:$E$45,3,0)),"",VLOOKUP(C9,Data【タイプB】!$B$14:$E$45,3,0))</f>
        <v/>
      </c>
      <c r="E9" s="75"/>
      <c r="F9" s="76"/>
      <c r="G9" s="7">
        <f>IF(WEEKDAY(DATE(LEFT($C$5,4),IF(MID($F$5,2,1)="月",LEFT($F$5,1),LEFT($F$5,2)),1))=G42,
DATE(LEFT($C$5,4),IF(MID($F$5,2,1)="月",LEFT($F$5,1),LEFT($F$5,2)),1),
IF(C9="","",C9+1))</f>
        <v>45292</v>
      </c>
      <c r="H9" s="74" t="str">
        <f>IF(ISERROR(VLOOKUP(G9,Data【タイプB】!$B$14:$E$45,3,0)),"",VLOOKUP(G9,Data【タイプB】!$B$14:$E$45,3,0))</f>
        <v>元日</v>
      </c>
      <c r="I9" s="75"/>
      <c r="J9" s="76"/>
      <c r="K9" s="7">
        <f>IF(WEEKDAY(DATE(LEFT($C$5,4),IF(MID($F$5,2,1)="月",LEFT($F$5,1),LEFT($F$5,2)),1))=K42,
DATE(LEFT($C$5,4),IF(MID($F$5,2,1)="月",LEFT($F$5,1),LEFT($F$5,2)),1),
IF(G9="","",G9+1))</f>
        <v>45293</v>
      </c>
      <c r="L9" s="74" t="str">
        <f>IF(ISERROR(VLOOKUP(K9,Data【タイプB】!$B$14:$E$45,3,0)),"",VLOOKUP(K9,Data【タイプB】!$B$14:$E$45,3,0))</f>
        <v/>
      </c>
      <c r="M9" s="75"/>
      <c r="N9" s="76"/>
      <c r="O9" s="7">
        <f>IF(WEEKDAY(DATE(LEFT($C$5,4),IF(MID($F$5,2,1)="月",LEFT($F$5,1),LEFT($F$5,2)),1))=O42,
DATE(LEFT($C$5,4),IF(MID($F$5,2,1)="月",LEFT($F$5,1),LEFT($F$5,2)),1),
IF(K9="","",K9+1))</f>
        <v>45294</v>
      </c>
      <c r="P9" s="74" t="str">
        <f>IF(ISERROR(VLOOKUP(O9,Data【タイプB】!$B$14:$E$45,3,0)),"",VLOOKUP(O9,Data【タイプB】!$B$14:$E$45,3,0))</f>
        <v/>
      </c>
      <c r="Q9" s="75"/>
      <c r="R9" s="76"/>
      <c r="S9" s="7">
        <f>IF(WEEKDAY(DATE(LEFT($C$5,4),IF(MID($F$5,2,1)="月",LEFT($F$5,1),LEFT($F$5,2)),1))=S42,
DATE(LEFT($C$5,4),IF(MID($F$5,2,1)="月",LEFT($F$5,1),LEFT($F$5,2)),1),
IF(O9="","",O9+1))</f>
        <v>45295</v>
      </c>
      <c r="T9" s="74" t="str">
        <f>IF(ISERROR(VLOOKUP(S9,Data【タイプB】!$B$14:$E$45,3,0)),"",VLOOKUP(S9,Data【タイプB】!$B$14:$E$45,3,0))</f>
        <v/>
      </c>
      <c r="U9" s="75"/>
      <c r="V9" s="76"/>
      <c r="W9" s="7">
        <f>IF(WEEKDAY(DATE(LEFT($C$5,4),IF(MID($F$5,2,1)="月",LEFT($F$5,1),LEFT($F$5,2)),1))=W42,
DATE(LEFT($C$5,4),IF(MID($F$5,2,1)="月",LEFT($F$5,1),LEFT($F$5,2)),1),
IF(S9="","",S9+1))</f>
        <v>45296</v>
      </c>
      <c r="X9" s="74" t="str">
        <f>IF(ISERROR(VLOOKUP(W9,Data【タイプB】!$B$14:$E$45,3,0)),"",VLOOKUP(W9,Data【タイプB】!$B$14:$E$45,3,0))</f>
        <v/>
      </c>
      <c r="Y9" s="75"/>
      <c r="Z9" s="76"/>
      <c r="AA9" s="8">
        <f>IF(WEEKDAY(DATE(LEFT($C$5,4),IF(MID($F$5,2,1)="月",LEFT($F$5,1),LEFT($F$5,2)),1))=AA42,
DATE(LEFT($C$5,4),IF(MID($F$5,2,1)="月",LEFT($F$5,1),LEFT($F$5,2)),1),
IF(W9="","",W9+1))</f>
        <v>45297</v>
      </c>
      <c r="AB9" s="74" t="str">
        <f>IF(ISERROR(VLOOKUP(AA9,Data【タイプB】!$B$14:$E$45,3,0)),"",VLOOKUP(AA9,Data【タイプB】!$B$14:$E$45,3,0))</f>
        <v/>
      </c>
      <c r="AC9" s="75"/>
      <c r="AD9" s="77"/>
      <c r="AE9" s="4"/>
      <c r="AF9" s="1"/>
    </row>
    <row r="10" spans="1:32" ht="13.5" customHeight="1">
      <c r="A10" s="1"/>
      <c r="B10" s="3"/>
      <c r="C10" s="69"/>
      <c r="D10" s="51"/>
      <c r="E10" s="51"/>
      <c r="F10" s="51"/>
      <c r="G10" s="50"/>
      <c r="H10" s="51"/>
      <c r="I10" s="51"/>
      <c r="J10" s="52"/>
      <c r="K10" s="50"/>
      <c r="L10" s="51"/>
      <c r="M10" s="51"/>
      <c r="N10" s="52"/>
      <c r="O10" s="50"/>
      <c r="P10" s="51"/>
      <c r="Q10" s="51"/>
      <c r="R10" s="52"/>
      <c r="S10" s="50"/>
      <c r="T10" s="51"/>
      <c r="U10" s="51"/>
      <c r="V10" s="52"/>
      <c r="W10" s="50"/>
      <c r="X10" s="51"/>
      <c r="Y10" s="51"/>
      <c r="Z10" s="52"/>
      <c r="AA10" s="53"/>
      <c r="AB10" s="51"/>
      <c r="AC10" s="51"/>
      <c r="AD10" s="54"/>
      <c r="AE10" s="4"/>
      <c r="AF10" s="1"/>
    </row>
    <row r="11" spans="1:32" ht="13.5" customHeight="1">
      <c r="A11" s="1"/>
      <c r="B11" s="3"/>
      <c r="C11" s="64"/>
      <c r="D11" s="60"/>
      <c r="E11" s="60"/>
      <c r="F11" s="60"/>
      <c r="G11" s="59"/>
      <c r="H11" s="60"/>
      <c r="I11" s="60"/>
      <c r="J11" s="61"/>
      <c r="K11" s="59"/>
      <c r="L11" s="60"/>
      <c r="M11" s="60"/>
      <c r="N11" s="61"/>
      <c r="O11" s="59"/>
      <c r="P11" s="60"/>
      <c r="Q11" s="60"/>
      <c r="R11" s="61"/>
      <c r="S11" s="59"/>
      <c r="T11" s="60"/>
      <c r="U11" s="60"/>
      <c r="V11" s="61"/>
      <c r="W11" s="59"/>
      <c r="X11" s="60"/>
      <c r="Y11" s="60"/>
      <c r="Z11" s="61"/>
      <c r="AA11" s="62"/>
      <c r="AB11" s="60"/>
      <c r="AC11" s="60"/>
      <c r="AD11" s="63"/>
      <c r="AE11" s="4"/>
      <c r="AF11" s="1"/>
    </row>
    <row r="12" spans="1:32" ht="13.5" customHeight="1">
      <c r="A12" s="1"/>
      <c r="B12" s="3"/>
      <c r="C12" s="64"/>
      <c r="D12" s="60"/>
      <c r="E12" s="60"/>
      <c r="F12" s="60"/>
      <c r="G12" s="59"/>
      <c r="H12" s="60"/>
      <c r="I12" s="60"/>
      <c r="J12" s="61"/>
      <c r="K12" s="59"/>
      <c r="L12" s="60"/>
      <c r="M12" s="60"/>
      <c r="N12" s="61"/>
      <c r="O12" s="59"/>
      <c r="P12" s="60"/>
      <c r="Q12" s="60"/>
      <c r="R12" s="61"/>
      <c r="S12" s="59"/>
      <c r="T12" s="60"/>
      <c r="U12" s="60"/>
      <c r="V12" s="61"/>
      <c r="W12" s="59"/>
      <c r="X12" s="60"/>
      <c r="Y12" s="60"/>
      <c r="Z12" s="61"/>
      <c r="AA12" s="62"/>
      <c r="AB12" s="60"/>
      <c r="AC12" s="60"/>
      <c r="AD12" s="63"/>
      <c r="AE12" s="4"/>
      <c r="AF12" s="1"/>
    </row>
    <row r="13" spans="1:32" ht="13.5" customHeight="1">
      <c r="A13" s="1"/>
      <c r="B13" s="3"/>
      <c r="C13" s="68"/>
      <c r="D13" s="66"/>
      <c r="E13" s="66"/>
      <c r="F13" s="66"/>
      <c r="G13" s="65"/>
      <c r="H13" s="66"/>
      <c r="I13" s="66"/>
      <c r="J13" s="66"/>
      <c r="K13" s="65"/>
      <c r="L13" s="66"/>
      <c r="M13" s="66"/>
      <c r="N13" s="66"/>
      <c r="O13" s="65"/>
      <c r="P13" s="66"/>
      <c r="Q13" s="66"/>
      <c r="R13" s="66"/>
      <c r="S13" s="65"/>
      <c r="T13" s="66"/>
      <c r="U13" s="66"/>
      <c r="V13" s="66"/>
      <c r="W13" s="65"/>
      <c r="X13" s="66"/>
      <c r="Y13" s="66"/>
      <c r="Z13" s="66"/>
      <c r="AA13" s="65"/>
      <c r="AB13" s="66"/>
      <c r="AC13" s="66"/>
      <c r="AD13" s="67"/>
      <c r="AE13" s="4"/>
      <c r="AF13" s="1"/>
    </row>
    <row r="14" spans="1:32" ht="22.5">
      <c r="A14" s="1"/>
      <c r="B14" s="3"/>
      <c r="C14" s="9">
        <f>AA9+1</f>
        <v>45298</v>
      </c>
      <c r="D14" s="55" t="str">
        <f>IF(ISERROR(VLOOKUP(C14,Data【タイプB】!$B$14:$E$45,3,0)),"",VLOOKUP(C14,Data【タイプB】!$B$14:$E$45,3,0))</f>
        <v/>
      </c>
      <c r="E14" s="56"/>
      <c r="F14" s="57"/>
      <c r="G14" s="11">
        <f>C14+1</f>
        <v>45299</v>
      </c>
      <c r="H14" s="55" t="str">
        <f>IF(ISERROR(VLOOKUP(G14,Data【タイプB】!$B$14:$E$45,3,0)),"",VLOOKUP(G14,Data【タイプB】!$B$14:$E$45,3,0))</f>
        <v>成人の日</v>
      </c>
      <c r="I14" s="56"/>
      <c r="J14" s="57"/>
      <c r="K14" s="11">
        <f>G14+1</f>
        <v>45300</v>
      </c>
      <c r="L14" s="55" t="str">
        <f>IF(ISERROR(VLOOKUP(K14,Data【タイプB】!$B$14:$E$45,3,0)),"",VLOOKUP(K14,Data【タイプB】!$B$14:$E$45,3,0))</f>
        <v/>
      </c>
      <c r="M14" s="56"/>
      <c r="N14" s="57"/>
      <c r="O14" s="11">
        <f>K14+1</f>
        <v>45301</v>
      </c>
      <c r="P14" s="55" t="str">
        <f>IF(ISERROR(VLOOKUP(O14,Data【タイプB】!$B$14:$E$45,3,0)),"",VLOOKUP(O14,Data【タイプB】!$B$14:$E$45,3,0))</f>
        <v/>
      </c>
      <c r="Q14" s="56"/>
      <c r="R14" s="57"/>
      <c r="S14" s="11">
        <f>O14+1</f>
        <v>45302</v>
      </c>
      <c r="T14" s="55" t="str">
        <f>IF(ISERROR(VLOOKUP(S14,Data【タイプB】!$B$14:$E$45,3,0)),"",VLOOKUP(S14,Data【タイプB】!$B$14:$E$45,3,0))</f>
        <v/>
      </c>
      <c r="U14" s="56"/>
      <c r="V14" s="57"/>
      <c r="W14" s="11">
        <f>S14+1</f>
        <v>45303</v>
      </c>
      <c r="X14" s="55" t="str">
        <f>IF(ISERROR(VLOOKUP(W14,Data【タイプB】!$B$14:$E$45,3,0)),"",VLOOKUP(W14,Data【タイプB】!$B$14:$E$45,3,0))</f>
        <v/>
      </c>
      <c r="Y14" s="56"/>
      <c r="Z14" s="57"/>
      <c r="AA14" s="11">
        <f>W14+1</f>
        <v>45304</v>
      </c>
      <c r="AB14" s="55" t="str">
        <f>IF(ISERROR(VLOOKUP(AA14,Data【タイプB】!$B$14:$E$45,3,0)),"",VLOOKUP(AA14,Data【タイプB】!$B$14:$E$45,3,0))</f>
        <v/>
      </c>
      <c r="AC14" s="56"/>
      <c r="AD14" s="58"/>
      <c r="AE14" s="4"/>
      <c r="AF14" s="1"/>
    </row>
    <row r="15" spans="1:32" ht="13.5" customHeight="1">
      <c r="A15" s="1"/>
      <c r="B15" s="3"/>
      <c r="C15" s="69"/>
      <c r="D15" s="51"/>
      <c r="E15" s="51"/>
      <c r="F15" s="51"/>
      <c r="G15" s="50"/>
      <c r="H15" s="51"/>
      <c r="I15" s="51"/>
      <c r="J15" s="52"/>
      <c r="K15" s="50"/>
      <c r="L15" s="51"/>
      <c r="M15" s="51"/>
      <c r="N15" s="52"/>
      <c r="O15" s="50"/>
      <c r="P15" s="51"/>
      <c r="Q15" s="51"/>
      <c r="R15" s="52"/>
      <c r="S15" s="50"/>
      <c r="T15" s="51"/>
      <c r="U15" s="51"/>
      <c r="V15" s="52"/>
      <c r="W15" s="50"/>
      <c r="X15" s="51"/>
      <c r="Y15" s="51"/>
      <c r="Z15" s="52"/>
      <c r="AA15" s="53"/>
      <c r="AB15" s="51"/>
      <c r="AC15" s="51"/>
      <c r="AD15" s="54"/>
      <c r="AE15" s="4"/>
      <c r="AF15" s="1"/>
    </row>
    <row r="16" spans="1:32" ht="13.5" customHeight="1">
      <c r="A16" s="1"/>
      <c r="B16" s="3"/>
      <c r="C16" s="64"/>
      <c r="D16" s="60"/>
      <c r="E16" s="60"/>
      <c r="F16" s="60"/>
      <c r="G16" s="59"/>
      <c r="H16" s="60"/>
      <c r="I16" s="60"/>
      <c r="J16" s="61"/>
      <c r="K16" s="59"/>
      <c r="L16" s="60"/>
      <c r="M16" s="60"/>
      <c r="N16" s="61"/>
      <c r="O16" s="59"/>
      <c r="P16" s="60"/>
      <c r="Q16" s="60"/>
      <c r="R16" s="61"/>
      <c r="S16" s="59"/>
      <c r="T16" s="60"/>
      <c r="U16" s="60"/>
      <c r="V16" s="61"/>
      <c r="W16" s="59"/>
      <c r="X16" s="60"/>
      <c r="Y16" s="60"/>
      <c r="Z16" s="61"/>
      <c r="AA16" s="62"/>
      <c r="AB16" s="60"/>
      <c r="AC16" s="60"/>
      <c r="AD16" s="63"/>
      <c r="AE16" s="4"/>
      <c r="AF16" s="1"/>
    </row>
    <row r="17" spans="1:32" ht="13.5" customHeight="1">
      <c r="A17" s="1"/>
      <c r="B17" s="3"/>
      <c r="C17" s="64"/>
      <c r="D17" s="60"/>
      <c r="E17" s="60"/>
      <c r="F17" s="60"/>
      <c r="G17" s="59"/>
      <c r="H17" s="60"/>
      <c r="I17" s="60"/>
      <c r="J17" s="61"/>
      <c r="K17" s="59"/>
      <c r="L17" s="60"/>
      <c r="M17" s="60"/>
      <c r="N17" s="61"/>
      <c r="O17" s="59"/>
      <c r="P17" s="60"/>
      <c r="Q17" s="60"/>
      <c r="R17" s="61"/>
      <c r="S17" s="59"/>
      <c r="T17" s="60"/>
      <c r="U17" s="60"/>
      <c r="V17" s="61"/>
      <c r="W17" s="59"/>
      <c r="X17" s="60"/>
      <c r="Y17" s="60"/>
      <c r="Z17" s="61"/>
      <c r="AA17" s="62"/>
      <c r="AB17" s="60"/>
      <c r="AC17" s="60"/>
      <c r="AD17" s="63"/>
      <c r="AE17" s="4"/>
      <c r="AF17" s="1"/>
    </row>
    <row r="18" spans="1:32" ht="13.5" customHeight="1">
      <c r="A18" s="1"/>
      <c r="B18" s="3"/>
      <c r="C18" s="68"/>
      <c r="D18" s="66"/>
      <c r="E18" s="66"/>
      <c r="F18" s="66"/>
      <c r="G18" s="65"/>
      <c r="H18" s="66"/>
      <c r="I18" s="66"/>
      <c r="J18" s="66"/>
      <c r="K18" s="65"/>
      <c r="L18" s="66"/>
      <c r="M18" s="66"/>
      <c r="N18" s="66"/>
      <c r="O18" s="65"/>
      <c r="P18" s="66"/>
      <c r="Q18" s="66"/>
      <c r="R18" s="66"/>
      <c r="S18" s="65"/>
      <c r="T18" s="66"/>
      <c r="U18" s="66"/>
      <c r="V18" s="66"/>
      <c r="W18" s="65"/>
      <c r="X18" s="66"/>
      <c r="Y18" s="66"/>
      <c r="Z18" s="66"/>
      <c r="AA18" s="65"/>
      <c r="AB18" s="66"/>
      <c r="AC18" s="66"/>
      <c r="AD18" s="67"/>
      <c r="AE18" s="4"/>
      <c r="AF18" s="1"/>
    </row>
    <row r="19" spans="1:32" ht="22.5">
      <c r="A19" s="1"/>
      <c r="B19" s="3"/>
      <c r="C19" s="9">
        <f>AA14+1</f>
        <v>45305</v>
      </c>
      <c r="D19" s="55" t="str">
        <f>IF(ISERROR(VLOOKUP(C19,Data【タイプB】!$B$14:$E$45,3,0)),"",VLOOKUP(C19,Data【タイプB】!$B$14:$E$45,3,0))</f>
        <v/>
      </c>
      <c r="E19" s="56"/>
      <c r="F19" s="57"/>
      <c r="G19" s="11">
        <f>C19+1</f>
        <v>45306</v>
      </c>
      <c r="H19" s="55" t="str">
        <f>IF(ISERROR(VLOOKUP(G19,Data【タイプB】!$B$14:$E$45,3,0)),"",VLOOKUP(G19,Data【タイプB】!$B$14:$E$45,3,0))</f>
        <v/>
      </c>
      <c r="I19" s="56"/>
      <c r="J19" s="57"/>
      <c r="K19" s="11">
        <f>G19+1</f>
        <v>45307</v>
      </c>
      <c r="L19" s="55" t="str">
        <f>IF(ISERROR(VLOOKUP(K19,Data【タイプB】!$B$14:$E$45,3,0)),"",VLOOKUP(K19,Data【タイプB】!$B$14:$E$45,3,0))</f>
        <v/>
      </c>
      <c r="M19" s="56"/>
      <c r="N19" s="57"/>
      <c r="O19" s="11">
        <f>K19+1</f>
        <v>45308</v>
      </c>
      <c r="P19" s="55" t="str">
        <f>IF(ISERROR(VLOOKUP(O19,Data【タイプB】!$B$14:$E$45,3,0)),"",VLOOKUP(O19,Data【タイプB】!$B$14:$E$45,3,0))</f>
        <v/>
      </c>
      <c r="Q19" s="56"/>
      <c r="R19" s="57"/>
      <c r="S19" s="11">
        <f>O19+1</f>
        <v>45309</v>
      </c>
      <c r="T19" s="55" t="str">
        <f>IF(ISERROR(VLOOKUP(S19,Data【タイプB】!$B$14:$E$45,3,0)),"",VLOOKUP(S19,Data【タイプB】!$B$14:$E$45,3,0))</f>
        <v/>
      </c>
      <c r="U19" s="56"/>
      <c r="V19" s="57"/>
      <c r="W19" s="11">
        <f>S19+1</f>
        <v>45310</v>
      </c>
      <c r="X19" s="55" t="str">
        <f>IF(ISERROR(VLOOKUP(W19,Data【タイプB】!$B$14:$E$45,3,0)),"",VLOOKUP(W19,Data【タイプB】!$B$14:$E$45,3,0))</f>
        <v/>
      </c>
      <c r="Y19" s="56"/>
      <c r="Z19" s="57"/>
      <c r="AA19" s="11">
        <f>W19+1</f>
        <v>45311</v>
      </c>
      <c r="AB19" s="55" t="str">
        <f>IF(ISERROR(VLOOKUP(AA19,Data【タイプB】!$B$14:$E$45,3,0)),"",VLOOKUP(AA19,Data【タイプB】!$B$14:$E$45,3,0))</f>
        <v/>
      </c>
      <c r="AC19" s="56"/>
      <c r="AD19" s="58"/>
      <c r="AE19" s="4"/>
      <c r="AF19" s="1"/>
    </row>
    <row r="20" spans="1:32" ht="13.5" customHeight="1">
      <c r="A20" s="1"/>
      <c r="B20" s="3"/>
      <c r="C20" s="69"/>
      <c r="D20" s="51"/>
      <c r="E20" s="51"/>
      <c r="F20" s="51"/>
      <c r="G20" s="50"/>
      <c r="H20" s="51"/>
      <c r="I20" s="51"/>
      <c r="J20" s="52"/>
      <c r="K20" s="50"/>
      <c r="L20" s="51"/>
      <c r="M20" s="51"/>
      <c r="N20" s="52"/>
      <c r="O20" s="50"/>
      <c r="P20" s="51"/>
      <c r="Q20" s="51"/>
      <c r="R20" s="52"/>
      <c r="S20" s="50"/>
      <c r="T20" s="51"/>
      <c r="U20" s="51"/>
      <c r="V20" s="52"/>
      <c r="W20" s="50"/>
      <c r="X20" s="51"/>
      <c r="Y20" s="51"/>
      <c r="Z20" s="52"/>
      <c r="AA20" s="53"/>
      <c r="AB20" s="51"/>
      <c r="AC20" s="51"/>
      <c r="AD20" s="54"/>
      <c r="AE20" s="4"/>
      <c r="AF20" s="1"/>
    </row>
    <row r="21" spans="1:32" ht="13.5" customHeight="1">
      <c r="A21" s="1"/>
      <c r="B21" s="3"/>
      <c r="C21" s="64"/>
      <c r="D21" s="60"/>
      <c r="E21" s="60"/>
      <c r="F21" s="60"/>
      <c r="G21" s="59"/>
      <c r="H21" s="60"/>
      <c r="I21" s="60"/>
      <c r="J21" s="61"/>
      <c r="K21" s="59"/>
      <c r="L21" s="60"/>
      <c r="M21" s="60"/>
      <c r="N21" s="61"/>
      <c r="O21" s="59"/>
      <c r="P21" s="60"/>
      <c r="Q21" s="60"/>
      <c r="R21" s="61"/>
      <c r="S21" s="59"/>
      <c r="T21" s="60"/>
      <c r="U21" s="60"/>
      <c r="V21" s="61"/>
      <c r="W21" s="59"/>
      <c r="X21" s="60"/>
      <c r="Y21" s="60"/>
      <c r="Z21" s="61"/>
      <c r="AA21" s="62"/>
      <c r="AB21" s="60"/>
      <c r="AC21" s="60"/>
      <c r="AD21" s="63"/>
      <c r="AE21" s="4"/>
      <c r="AF21" s="1"/>
    </row>
    <row r="22" spans="1:32" ht="13.5" customHeight="1">
      <c r="A22" s="1"/>
      <c r="B22" s="3"/>
      <c r="C22" s="64"/>
      <c r="D22" s="60"/>
      <c r="E22" s="60"/>
      <c r="F22" s="60"/>
      <c r="G22" s="59"/>
      <c r="H22" s="60"/>
      <c r="I22" s="60"/>
      <c r="J22" s="61"/>
      <c r="K22" s="59"/>
      <c r="L22" s="60"/>
      <c r="M22" s="60"/>
      <c r="N22" s="61"/>
      <c r="O22" s="59"/>
      <c r="P22" s="60"/>
      <c r="Q22" s="60"/>
      <c r="R22" s="61"/>
      <c r="S22" s="59"/>
      <c r="T22" s="60"/>
      <c r="U22" s="60"/>
      <c r="V22" s="61"/>
      <c r="W22" s="59"/>
      <c r="X22" s="60"/>
      <c r="Y22" s="60"/>
      <c r="Z22" s="61"/>
      <c r="AA22" s="62"/>
      <c r="AB22" s="60"/>
      <c r="AC22" s="60"/>
      <c r="AD22" s="63"/>
      <c r="AE22" s="4"/>
      <c r="AF22" s="1"/>
    </row>
    <row r="23" spans="1:32" ht="13.5" customHeight="1">
      <c r="A23" s="1"/>
      <c r="B23" s="3"/>
      <c r="C23" s="68"/>
      <c r="D23" s="66"/>
      <c r="E23" s="66"/>
      <c r="F23" s="66"/>
      <c r="G23" s="65"/>
      <c r="H23" s="66"/>
      <c r="I23" s="66"/>
      <c r="J23" s="66"/>
      <c r="K23" s="65"/>
      <c r="L23" s="66"/>
      <c r="M23" s="66"/>
      <c r="N23" s="66"/>
      <c r="O23" s="65"/>
      <c r="P23" s="66"/>
      <c r="Q23" s="66"/>
      <c r="R23" s="66"/>
      <c r="S23" s="65"/>
      <c r="T23" s="66"/>
      <c r="U23" s="66"/>
      <c r="V23" s="66"/>
      <c r="W23" s="65"/>
      <c r="X23" s="66"/>
      <c r="Y23" s="66"/>
      <c r="Z23" s="66"/>
      <c r="AA23" s="65"/>
      <c r="AB23" s="66"/>
      <c r="AC23" s="66"/>
      <c r="AD23" s="67"/>
      <c r="AE23" s="4"/>
      <c r="AF23" s="1"/>
    </row>
    <row r="24" spans="1:32" ht="22.5">
      <c r="A24" s="1"/>
      <c r="B24" s="3"/>
      <c r="C24" s="9">
        <f>AA19+1</f>
        <v>45312</v>
      </c>
      <c r="D24" s="55" t="str">
        <f>IF(ISERROR(VLOOKUP(C24,Data【タイプB】!$B$14:$E$45,3,0)),"",VLOOKUP(C24,Data【タイプB】!$B$14:$E$45,3,0))</f>
        <v/>
      </c>
      <c r="E24" s="56"/>
      <c r="F24" s="57"/>
      <c r="G24" s="11">
        <f>C24+1</f>
        <v>45313</v>
      </c>
      <c r="H24" s="55" t="str">
        <f>IF(ISERROR(VLOOKUP(G24,Data【タイプB】!$B$14:$E$45,3,0)),"",VLOOKUP(G24,Data【タイプB】!$B$14:$E$45,3,0))</f>
        <v/>
      </c>
      <c r="I24" s="56"/>
      <c r="J24" s="57"/>
      <c r="K24" s="11">
        <f>G24+1</f>
        <v>45314</v>
      </c>
      <c r="L24" s="55" t="str">
        <f>IF(ISERROR(VLOOKUP(K24,Data【タイプB】!$B$14:$E$45,3,0)),"",VLOOKUP(K24,Data【タイプB】!$B$14:$E$45,3,0))</f>
        <v/>
      </c>
      <c r="M24" s="56"/>
      <c r="N24" s="57"/>
      <c r="O24" s="11">
        <f>K24+1</f>
        <v>45315</v>
      </c>
      <c r="P24" s="55" t="str">
        <f>IF(ISERROR(VLOOKUP(O24,Data【タイプB】!$B$14:$E$45,3,0)),"",VLOOKUP(O24,Data【タイプB】!$B$14:$E$45,3,0))</f>
        <v/>
      </c>
      <c r="Q24" s="56"/>
      <c r="R24" s="57"/>
      <c r="S24" s="11">
        <f>O24+1</f>
        <v>45316</v>
      </c>
      <c r="T24" s="55" t="str">
        <f>IF(ISERROR(VLOOKUP(S24,Data【タイプB】!$B$14:$E$45,3,0)),"",VLOOKUP(S24,Data【タイプB】!$B$14:$E$45,3,0))</f>
        <v/>
      </c>
      <c r="U24" s="56"/>
      <c r="V24" s="57"/>
      <c r="W24" s="11">
        <f>S24+1</f>
        <v>45317</v>
      </c>
      <c r="X24" s="55" t="str">
        <f>IF(ISERROR(VLOOKUP(W24,Data【タイプB】!$B$14:$E$45,3,0)),"",VLOOKUP(W24,Data【タイプB】!$B$14:$E$45,3,0))</f>
        <v/>
      </c>
      <c r="Y24" s="56"/>
      <c r="Z24" s="57"/>
      <c r="AA24" s="11">
        <f>IFERROR(IF(OR(W24+1&gt;EOMONTH(DATE(LEFT($C$5,4),IF(MID($F$5,2,1)="月",LEFT($F$5,1),LEFT($F$5,2)),1),0),W24=""),"",W24+1),"")</f>
        <v>45318</v>
      </c>
      <c r="AB24" s="55" t="str">
        <f>IF(ISERROR(VLOOKUP(AA24,Data【タイプB】!$B$14:$E$45,3,0)),"",VLOOKUP(AA24,Data【タイプB】!$B$14:$E$45,3,0))</f>
        <v/>
      </c>
      <c r="AC24" s="56"/>
      <c r="AD24" s="58"/>
      <c r="AE24" s="4"/>
      <c r="AF24" s="1"/>
    </row>
    <row r="25" spans="1:32" ht="13.5" customHeight="1">
      <c r="A25" s="1"/>
      <c r="B25" s="3"/>
      <c r="C25" s="69"/>
      <c r="D25" s="51"/>
      <c r="E25" s="51"/>
      <c r="F25" s="51"/>
      <c r="G25" s="50"/>
      <c r="H25" s="51"/>
      <c r="I25" s="51"/>
      <c r="J25" s="52"/>
      <c r="K25" s="50"/>
      <c r="L25" s="51"/>
      <c r="M25" s="51"/>
      <c r="N25" s="52"/>
      <c r="O25" s="50"/>
      <c r="P25" s="51"/>
      <c r="Q25" s="51"/>
      <c r="R25" s="52"/>
      <c r="S25" s="50"/>
      <c r="T25" s="51"/>
      <c r="U25" s="51"/>
      <c r="V25" s="52"/>
      <c r="W25" s="50"/>
      <c r="X25" s="51"/>
      <c r="Y25" s="51"/>
      <c r="Z25" s="52"/>
      <c r="AA25" s="53"/>
      <c r="AB25" s="51"/>
      <c r="AC25" s="51"/>
      <c r="AD25" s="54"/>
      <c r="AE25" s="4"/>
      <c r="AF25" s="1"/>
    </row>
    <row r="26" spans="1:32" ht="13.5" customHeight="1">
      <c r="A26" s="1"/>
      <c r="B26" s="3"/>
      <c r="C26" s="64"/>
      <c r="D26" s="60"/>
      <c r="E26" s="60"/>
      <c r="F26" s="60"/>
      <c r="G26" s="59"/>
      <c r="H26" s="60"/>
      <c r="I26" s="60"/>
      <c r="J26" s="61"/>
      <c r="K26" s="59"/>
      <c r="L26" s="60"/>
      <c r="M26" s="60"/>
      <c r="N26" s="61"/>
      <c r="O26" s="59"/>
      <c r="P26" s="60"/>
      <c r="Q26" s="60"/>
      <c r="R26" s="61"/>
      <c r="S26" s="59"/>
      <c r="T26" s="60"/>
      <c r="U26" s="60"/>
      <c r="V26" s="61"/>
      <c r="W26" s="59"/>
      <c r="X26" s="60"/>
      <c r="Y26" s="60"/>
      <c r="Z26" s="61"/>
      <c r="AA26" s="62"/>
      <c r="AB26" s="60"/>
      <c r="AC26" s="60"/>
      <c r="AD26" s="63"/>
      <c r="AE26" s="4"/>
      <c r="AF26" s="1"/>
    </row>
    <row r="27" spans="1:32" ht="13.5" customHeight="1">
      <c r="A27" s="1"/>
      <c r="B27" s="3"/>
      <c r="C27" s="64"/>
      <c r="D27" s="60"/>
      <c r="E27" s="60"/>
      <c r="F27" s="60"/>
      <c r="G27" s="59"/>
      <c r="H27" s="60"/>
      <c r="I27" s="60"/>
      <c r="J27" s="61"/>
      <c r="K27" s="59"/>
      <c r="L27" s="60"/>
      <c r="M27" s="60"/>
      <c r="N27" s="61"/>
      <c r="O27" s="59"/>
      <c r="P27" s="60"/>
      <c r="Q27" s="60"/>
      <c r="R27" s="61"/>
      <c r="S27" s="59"/>
      <c r="T27" s="60"/>
      <c r="U27" s="60"/>
      <c r="V27" s="61"/>
      <c r="W27" s="59"/>
      <c r="X27" s="60"/>
      <c r="Y27" s="60"/>
      <c r="Z27" s="61"/>
      <c r="AA27" s="62"/>
      <c r="AB27" s="60"/>
      <c r="AC27" s="60"/>
      <c r="AD27" s="63"/>
      <c r="AE27" s="4"/>
      <c r="AF27" s="1"/>
    </row>
    <row r="28" spans="1:32" ht="13.5" customHeight="1">
      <c r="A28" s="1"/>
      <c r="B28" s="3"/>
      <c r="C28" s="68"/>
      <c r="D28" s="66"/>
      <c r="E28" s="66"/>
      <c r="F28" s="66"/>
      <c r="G28" s="65"/>
      <c r="H28" s="66"/>
      <c r="I28" s="66"/>
      <c r="J28" s="66"/>
      <c r="K28" s="65"/>
      <c r="L28" s="66"/>
      <c r="M28" s="66"/>
      <c r="N28" s="66"/>
      <c r="O28" s="65"/>
      <c r="P28" s="66"/>
      <c r="Q28" s="66"/>
      <c r="R28" s="66"/>
      <c r="S28" s="65"/>
      <c r="T28" s="66"/>
      <c r="U28" s="66"/>
      <c r="V28" s="66"/>
      <c r="W28" s="65"/>
      <c r="X28" s="66"/>
      <c r="Y28" s="66"/>
      <c r="Z28" s="66"/>
      <c r="AA28" s="65"/>
      <c r="AB28" s="66"/>
      <c r="AC28" s="66"/>
      <c r="AD28" s="67"/>
      <c r="AE28" s="4"/>
      <c r="AF28" s="1"/>
    </row>
    <row r="29" spans="1:32" ht="22.5">
      <c r="A29" s="1"/>
      <c r="B29" s="3"/>
      <c r="C29" s="12">
        <f>IFERROR(IF(OR(AA24+1&gt;EOMONTH(DATE(LEFT($C$5,4),IF(MID($F$5,2,1)="月",LEFT($F$5,1),LEFT($F$5,2)),1),0),AA24=""),"",AA24+1),"")</f>
        <v>45319</v>
      </c>
      <c r="D29" s="55" t="str">
        <f>IF(ISERROR(VLOOKUP(C29,Data【タイプB】!$B$14:$E$45,3,0)),"",VLOOKUP(C29,Data【タイプB】!$B$14:$E$45,3,0))</f>
        <v/>
      </c>
      <c r="E29" s="56"/>
      <c r="F29" s="57"/>
      <c r="G29" s="11">
        <f>IFERROR(IF(OR(C29+1&gt;EOMONTH(DATE(LEFT($C$5,4),IF(MID($F$5,2,1)="月",LEFT($F$5,1),LEFT($F$5,2)),1),0),C29=""),"",C29+1),"")</f>
        <v>45320</v>
      </c>
      <c r="H29" s="55" t="str">
        <f>IF(ISERROR(VLOOKUP(G29,Data【タイプB】!$B$14:$E$45,3,0)),"",VLOOKUP(G29,Data【タイプB】!$B$14:$E$45,3,0))</f>
        <v/>
      </c>
      <c r="I29" s="56"/>
      <c r="J29" s="57"/>
      <c r="K29" s="11">
        <f>IFERROR(IF(OR(G29+1&gt;EOMONTH(DATE(LEFT($C$5,4),IF(MID($F$5,2,1)="月",LEFT($F$5,1),LEFT($F$5,2)),1),0),G29=""),"",G29+1),"")</f>
        <v>45321</v>
      </c>
      <c r="L29" s="55" t="str">
        <f>IF(ISERROR(VLOOKUP(K29,Data【タイプB】!$B$14:$E$45,3,0)),"",VLOOKUP(K29,Data【タイプB】!$B$14:$E$45,3,0))</f>
        <v/>
      </c>
      <c r="M29" s="56"/>
      <c r="N29" s="57"/>
      <c r="O29" s="11">
        <f>IFERROR(IF(OR(K29+1&gt;EOMONTH(DATE(LEFT($C$5,4),IF(MID($F$5,2,1)="月",LEFT($F$5,1),LEFT($F$5,2)),1),0),K29=""),"",K29+1),"")</f>
        <v>45322</v>
      </c>
      <c r="P29" s="55" t="str">
        <f>IF(ISERROR(VLOOKUP(O29,Data【タイプB】!$B$14:$E$45,3,0)),"",VLOOKUP(O29,Data【タイプB】!$B$14:$E$45,3,0))</f>
        <v/>
      </c>
      <c r="Q29" s="56"/>
      <c r="R29" s="57"/>
      <c r="S29" s="11" t="str">
        <f>IFERROR(IF(OR(O29+1&gt;EOMONTH(DATE(LEFT($C$5,4),IF(MID($F$5,2,1)="月",LEFT($F$5,1),LEFT($F$5,2)),1),0),O29=""),"",O29+1),"")</f>
        <v/>
      </c>
      <c r="T29" s="55" t="str">
        <f>IF(ISERROR(VLOOKUP(S29,Data【タイプB】!$B$14:$E$45,3,0)),"",VLOOKUP(S29,Data【タイプB】!$B$14:$E$45,3,0))</f>
        <v/>
      </c>
      <c r="U29" s="56"/>
      <c r="V29" s="57"/>
      <c r="W29" s="13" t="str">
        <f>IFERROR(IF(OR(S29+1&gt;EOMONTH(DATE(LEFT($C$5,4),IF(MID($F$5,2,1)="月",LEFT($F$5,1),LEFT($F$5,2)),1),0),S29=""),"",S29+1),"")</f>
        <v/>
      </c>
      <c r="X29" s="55" t="str">
        <f>IF(ISERROR(VLOOKUP(W29,Data【タイプB】!$B$14:$E$45,3,0)),"",VLOOKUP(W29,Data【タイプB】!$B$14:$E$45,3,0))</f>
        <v/>
      </c>
      <c r="Y29" s="56"/>
      <c r="Z29" s="57"/>
      <c r="AA29" s="13" t="str">
        <f>IFERROR(IF(OR(W29+1&gt;EOMONTH(DATE(LEFT($C$5,4),IF(MID($F$5,2,1)="月",LEFT($F$5,1),LEFT($F$5,2)),1),0),W29=""),"",W29+1),"")</f>
        <v/>
      </c>
      <c r="AB29" s="55" t="str">
        <f>IF(ISERROR(VLOOKUP(AA29,Data【タイプB】!$B$14:$E$45,3,0)),"",VLOOKUP(AA29,Data【タイプB】!$B$14:$E$45,3,0))</f>
        <v/>
      </c>
      <c r="AC29" s="56"/>
      <c r="AD29" s="58"/>
      <c r="AE29" s="4"/>
      <c r="AF29" s="1"/>
    </row>
    <row r="30" spans="1:32" ht="13.5" customHeight="1">
      <c r="A30" s="1"/>
      <c r="B30" s="3"/>
      <c r="C30" s="69"/>
      <c r="D30" s="51"/>
      <c r="E30" s="51"/>
      <c r="F30" s="51"/>
      <c r="G30" s="50"/>
      <c r="H30" s="51"/>
      <c r="I30" s="51"/>
      <c r="J30" s="52"/>
      <c r="K30" s="50"/>
      <c r="L30" s="51"/>
      <c r="M30" s="51"/>
      <c r="N30" s="52"/>
      <c r="O30" s="50"/>
      <c r="P30" s="51"/>
      <c r="Q30" s="51"/>
      <c r="R30" s="52"/>
      <c r="S30" s="50"/>
      <c r="T30" s="51"/>
      <c r="U30" s="51"/>
      <c r="V30" s="52"/>
      <c r="W30" s="50"/>
      <c r="X30" s="51"/>
      <c r="Y30" s="51"/>
      <c r="Z30" s="52"/>
      <c r="AA30" s="53"/>
      <c r="AB30" s="51"/>
      <c r="AC30" s="51"/>
      <c r="AD30" s="54"/>
      <c r="AE30" s="4"/>
      <c r="AF30" s="1"/>
    </row>
    <row r="31" spans="1:32" ht="13.5" customHeight="1">
      <c r="A31" s="1"/>
      <c r="B31" s="3"/>
      <c r="C31" s="64"/>
      <c r="D31" s="60"/>
      <c r="E31" s="60"/>
      <c r="F31" s="60"/>
      <c r="G31" s="59"/>
      <c r="H31" s="60"/>
      <c r="I31" s="60"/>
      <c r="J31" s="61"/>
      <c r="K31" s="59"/>
      <c r="L31" s="60"/>
      <c r="M31" s="60"/>
      <c r="N31" s="61"/>
      <c r="O31" s="59"/>
      <c r="P31" s="60"/>
      <c r="Q31" s="60"/>
      <c r="R31" s="61"/>
      <c r="S31" s="59"/>
      <c r="T31" s="60"/>
      <c r="U31" s="60"/>
      <c r="V31" s="61"/>
      <c r="W31" s="59"/>
      <c r="X31" s="60"/>
      <c r="Y31" s="60"/>
      <c r="Z31" s="61"/>
      <c r="AA31" s="62"/>
      <c r="AB31" s="60"/>
      <c r="AC31" s="60"/>
      <c r="AD31" s="63"/>
      <c r="AE31" s="4"/>
      <c r="AF31" s="1"/>
    </row>
    <row r="32" spans="1:32" ht="13.5" customHeight="1">
      <c r="A32" s="1"/>
      <c r="B32" s="3"/>
      <c r="C32" s="64"/>
      <c r="D32" s="60"/>
      <c r="E32" s="60"/>
      <c r="F32" s="60"/>
      <c r="G32" s="59"/>
      <c r="H32" s="60"/>
      <c r="I32" s="60"/>
      <c r="J32" s="61"/>
      <c r="K32" s="59"/>
      <c r="L32" s="60"/>
      <c r="M32" s="60"/>
      <c r="N32" s="61"/>
      <c r="O32" s="59"/>
      <c r="P32" s="60"/>
      <c r="Q32" s="60"/>
      <c r="R32" s="61"/>
      <c r="S32" s="59"/>
      <c r="T32" s="60"/>
      <c r="U32" s="60"/>
      <c r="V32" s="61"/>
      <c r="W32" s="59"/>
      <c r="X32" s="60"/>
      <c r="Y32" s="60"/>
      <c r="Z32" s="61"/>
      <c r="AA32" s="62"/>
      <c r="AB32" s="60"/>
      <c r="AC32" s="60"/>
      <c r="AD32" s="63"/>
      <c r="AE32" s="4"/>
      <c r="AF32" s="1"/>
    </row>
    <row r="33" spans="1:32" ht="13.5" customHeight="1">
      <c r="A33" s="1"/>
      <c r="B33" s="3"/>
      <c r="C33" s="68"/>
      <c r="D33" s="66"/>
      <c r="E33" s="66"/>
      <c r="F33" s="66"/>
      <c r="G33" s="65"/>
      <c r="H33" s="66"/>
      <c r="I33" s="66"/>
      <c r="J33" s="66"/>
      <c r="K33" s="65"/>
      <c r="L33" s="66"/>
      <c r="M33" s="66"/>
      <c r="N33" s="66"/>
      <c r="O33" s="65"/>
      <c r="P33" s="66"/>
      <c r="Q33" s="66"/>
      <c r="R33" s="66"/>
      <c r="S33" s="65"/>
      <c r="T33" s="66"/>
      <c r="U33" s="66"/>
      <c r="V33" s="66"/>
      <c r="W33" s="65"/>
      <c r="X33" s="66"/>
      <c r="Y33" s="66"/>
      <c r="Z33" s="66"/>
      <c r="AA33" s="65"/>
      <c r="AB33" s="66"/>
      <c r="AC33" s="66"/>
      <c r="AD33" s="67"/>
      <c r="AE33" s="4"/>
      <c r="AF33" s="1"/>
    </row>
    <row r="34" spans="1:32" ht="22.5">
      <c r="A34" s="1"/>
      <c r="B34" s="3"/>
      <c r="C34" s="14" t="str">
        <f>IFERROR(IF(OR(AA29+1&gt;EOMONTH(DATE(LEFT($C$5,4),IF(MID($F$5,2,1)="月",LEFT($F$5,1),LEFT($F$5,2)),1),0),AA29=""),"",AA29+1),"")</f>
        <v/>
      </c>
      <c r="D34" s="55" t="str">
        <f>IF(ISERROR(VLOOKUP(C34,Data【タイプB】!$B$14:$E$45,3,0)),"",VLOOKUP(C34,Data【タイプB】!$B$14:$E$45,3,0))</f>
        <v/>
      </c>
      <c r="E34" s="56"/>
      <c r="F34" s="57"/>
      <c r="G34" s="13" t="str">
        <f>IFERROR(IF(OR(C34+1&gt;EOMONTH(DATE(LEFT($C$5,4),IF(MID($F$5,2,1)="月",LEFT($F$5,1),LEFT($F$5,2)),1),0),C34=""),"",C34+1),"")</f>
        <v/>
      </c>
      <c r="H34" s="55" t="str">
        <f>IF(ISERROR(VLOOKUP(G34,Data【タイプB】!$B$14:$E$45,3,0)),"",VLOOKUP(G34,Data【タイプB】!$B$14:$E$45,3,0))</f>
        <v/>
      </c>
      <c r="I34" s="56"/>
      <c r="J34" s="57"/>
      <c r="K34" s="13" t="str">
        <f>IFERROR(IF(OR(G34+1&gt;EOMONTH(DATE(LEFT($C$5,4),IF(MID($F$5,2,1)="月",LEFT($F$5,1),LEFT($F$5,2)),1),0),G34=""),"",G34+1),"")</f>
        <v/>
      </c>
      <c r="L34" s="96" t="str">
        <f>IF(ISERROR(VLOOKUP(K34,Data【タイプB】!$B$14:$E$45,3,0)),"",VLOOKUP(K34,Data【タイプB】!$B$14:$E$45,3,0))</f>
        <v/>
      </c>
      <c r="M34" s="97"/>
      <c r="N34" s="10"/>
      <c r="O34" s="13" t="str">
        <f>IFERROR(IF(OR(K34+1&gt;EOMONTH(DATE(LEFT($C$5,4),IF(MID($F$5,2,1)="月",LEFT($F$5,1),LEFT($F$5,2)),1),0),K34=""),"",K34+1),"")</f>
        <v/>
      </c>
      <c r="P34" s="96" t="str">
        <f>IF(ISERROR(VLOOKUP(O34,Data【タイプB】!$B$14:$E$45,3,0)),"",VLOOKUP(O34,Data【タイプB】!$B$14:$E$45,3,0))</f>
        <v/>
      </c>
      <c r="Q34" s="97"/>
      <c r="R34" s="10"/>
      <c r="S34" s="13" t="str">
        <f>IFERROR(IF(OR(O34+1&gt;EOMONTH(DATE(LEFT($C$5,4),IF(MID($F$5,2,1)="月",LEFT($F$5,1),LEFT($F$5,2)),1),0),O34=""),"",O34+1),"")</f>
        <v/>
      </c>
      <c r="T34" s="55" t="str">
        <f>IF(ISERROR(VLOOKUP(S34,Data【タイプB】!$B$14:$E$45,3,0)),"",VLOOKUP(S34,Data【タイプB】!$B$14:$E$45,3,0))</f>
        <v/>
      </c>
      <c r="U34" s="56"/>
      <c r="V34" s="57"/>
      <c r="W34" s="13" t="str">
        <f>IFERROR(IF(OR(S34+1&gt;EOMONTH(DATE(LEFT($C$5,4),IF(MID($F$5,2,1)="月",LEFT($F$5,1),LEFT($F$5,2)),1),0),S34=""),"",S34+1),"")</f>
        <v/>
      </c>
      <c r="X34" s="55" t="str">
        <f>IF(ISERROR(VLOOKUP(W34,Data【タイプB】!$B$14:$E$45,3,0)),"",VLOOKUP(W34,Data【タイプB】!$B$14:$E$45,3,0))</f>
        <v/>
      </c>
      <c r="Y34" s="56"/>
      <c r="Z34" s="57"/>
      <c r="AA34" s="13" t="str">
        <f>IFERROR(IF(OR(W34+1&gt;EOMONTH(DATE(LEFT($C$5,4),IF(MID($F$5,2,1)="月",LEFT($F$5,1),LEFT($F$5,2)),1),0),W34=""),"",W34+1),"")</f>
        <v/>
      </c>
      <c r="AB34" s="55" t="str">
        <f>IF(ISERROR(VLOOKUP(AA34,Data【タイプB】!$B$14:$E$45,3,0)),"",VLOOKUP(AA34,Data【タイプB】!$B$14:$E$45,3,0))</f>
        <v/>
      </c>
      <c r="AC34" s="56"/>
      <c r="AD34" s="58"/>
      <c r="AE34" s="4"/>
      <c r="AF34" s="1"/>
    </row>
    <row r="35" spans="1:32" ht="13.5" customHeight="1">
      <c r="A35" s="1"/>
      <c r="B35" s="3"/>
      <c r="C35" s="69"/>
      <c r="D35" s="51"/>
      <c r="E35" s="51"/>
      <c r="F35" s="51"/>
      <c r="G35" s="50"/>
      <c r="H35" s="51"/>
      <c r="I35" s="51"/>
      <c r="J35" s="52"/>
      <c r="K35" s="50"/>
      <c r="L35" s="51"/>
      <c r="M35" s="51"/>
      <c r="N35" s="52"/>
      <c r="O35" s="50"/>
      <c r="P35" s="51"/>
      <c r="Q35" s="51"/>
      <c r="R35" s="52"/>
      <c r="S35" s="50"/>
      <c r="T35" s="51"/>
      <c r="U35" s="51"/>
      <c r="V35" s="52"/>
      <c r="W35" s="50"/>
      <c r="X35" s="51"/>
      <c r="Y35" s="51"/>
      <c r="Z35" s="52"/>
      <c r="AA35" s="53"/>
      <c r="AB35" s="51"/>
      <c r="AC35" s="51"/>
      <c r="AD35" s="54"/>
      <c r="AE35" s="4"/>
      <c r="AF35" s="1"/>
    </row>
    <row r="36" spans="1:32" ht="13.5" customHeight="1">
      <c r="A36" s="1"/>
      <c r="B36" s="3"/>
      <c r="C36" s="64"/>
      <c r="D36" s="60"/>
      <c r="E36" s="60"/>
      <c r="F36" s="60"/>
      <c r="G36" s="59"/>
      <c r="H36" s="60"/>
      <c r="I36" s="60"/>
      <c r="J36" s="61"/>
      <c r="K36" s="59"/>
      <c r="L36" s="60"/>
      <c r="M36" s="60"/>
      <c r="N36" s="61"/>
      <c r="O36" s="59"/>
      <c r="P36" s="60"/>
      <c r="Q36" s="60"/>
      <c r="R36" s="61"/>
      <c r="S36" s="59"/>
      <c r="T36" s="60"/>
      <c r="U36" s="60"/>
      <c r="V36" s="61"/>
      <c r="W36" s="59"/>
      <c r="X36" s="60"/>
      <c r="Y36" s="60"/>
      <c r="Z36" s="61"/>
      <c r="AA36" s="62"/>
      <c r="AB36" s="60"/>
      <c r="AC36" s="60"/>
      <c r="AD36" s="63"/>
      <c r="AE36" s="4"/>
      <c r="AF36" s="1"/>
    </row>
    <row r="37" spans="1:32" ht="13.5" customHeight="1">
      <c r="A37" s="1"/>
      <c r="B37" s="3"/>
      <c r="C37" s="64"/>
      <c r="D37" s="60"/>
      <c r="E37" s="60"/>
      <c r="F37" s="60"/>
      <c r="G37" s="59"/>
      <c r="H37" s="60"/>
      <c r="I37" s="60"/>
      <c r="J37" s="61"/>
      <c r="K37" s="59"/>
      <c r="L37" s="60"/>
      <c r="M37" s="60"/>
      <c r="N37" s="61"/>
      <c r="O37" s="59"/>
      <c r="P37" s="60"/>
      <c r="Q37" s="60"/>
      <c r="R37" s="61"/>
      <c r="S37" s="59"/>
      <c r="T37" s="60"/>
      <c r="U37" s="60"/>
      <c r="V37" s="61"/>
      <c r="W37" s="59"/>
      <c r="X37" s="60"/>
      <c r="Y37" s="60"/>
      <c r="Z37" s="61"/>
      <c r="AA37" s="62"/>
      <c r="AB37" s="60"/>
      <c r="AC37" s="60"/>
      <c r="AD37" s="63"/>
      <c r="AE37" s="4"/>
      <c r="AF37" s="1"/>
    </row>
    <row r="38" spans="1:32" ht="13.5" customHeight="1">
      <c r="A38" s="1"/>
      <c r="B38" s="3"/>
      <c r="C38" s="70"/>
      <c r="D38" s="71"/>
      <c r="E38" s="71"/>
      <c r="F38" s="71"/>
      <c r="G38" s="72"/>
      <c r="H38" s="71"/>
      <c r="I38" s="71"/>
      <c r="J38" s="71"/>
      <c r="K38" s="72"/>
      <c r="L38" s="71"/>
      <c r="M38" s="71"/>
      <c r="N38" s="71"/>
      <c r="O38" s="72"/>
      <c r="P38" s="71"/>
      <c r="Q38" s="71"/>
      <c r="R38" s="71"/>
      <c r="S38" s="72"/>
      <c r="T38" s="71"/>
      <c r="U38" s="71"/>
      <c r="V38" s="71"/>
      <c r="W38" s="72"/>
      <c r="X38" s="71"/>
      <c r="Y38" s="71"/>
      <c r="Z38" s="71"/>
      <c r="AA38" s="72"/>
      <c r="AB38" s="71"/>
      <c r="AC38" s="71"/>
      <c r="AD38" s="73"/>
      <c r="AE38" s="4"/>
      <c r="AF38" s="1"/>
    </row>
    <row r="39" spans="1:32" ht="12.5">
      <c r="A39" s="1"/>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c r="AE39" s="4"/>
      <c r="AF39" s="1"/>
    </row>
    <row r="40" spans="1:32" ht="12.5">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1"/>
    </row>
    <row r="41" spans="1:32" ht="12.5" hidden="1">
      <c r="A41" s="78" t="s">
        <v>4</v>
      </c>
      <c r="B41" s="79"/>
      <c r="C41" s="15" t="str">
        <f>C7</f>
        <v>日</v>
      </c>
      <c r="D41" s="15" t="str">
        <f t="shared" ref="D41:F41" si="0">C41</f>
        <v>日</v>
      </c>
      <c r="E41" s="15" t="str">
        <f t="shared" si="0"/>
        <v>日</v>
      </c>
      <c r="F41" s="15" t="str">
        <f t="shared" si="0"/>
        <v>日</v>
      </c>
      <c r="G41" s="15" t="str">
        <f>G7</f>
        <v>月</v>
      </c>
      <c r="H41" s="15" t="str">
        <f t="shared" ref="H41:J41" si="1">G41</f>
        <v>月</v>
      </c>
      <c r="I41" s="15" t="str">
        <f t="shared" si="1"/>
        <v>月</v>
      </c>
      <c r="J41" s="15" t="str">
        <f t="shared" si="1"/>
        <v>月</v>
      </c>
      <c r="K41" s="15" t="str">
        <f>K7</f>
        <v>火</v>
      </c>
      <c r="L41" s="15" t="str">
        <f t="shared" ref="L41:N41" si="2">K41</f>
        <v>火</v>
      </c>
      <c r="M41" s="15" t="str">
        <f t="shared" si="2"/>
        <v>火</v>
      </c>
      <c r="N41" s="15" t="str">
        <f t="shared" si="2"/>
        <v>火</v>
      </c>
      <c r="O41" s="15" t="str">
        <f>O7</f>
        <v>水</v>
      </c>
      <c r="P41" s="15" t="str">
        <f t="shared" ref="P41:R41" si="3">O41</f>
        <v>水</v>
      </c>
      <c r="Q41" s="15" t="str">
        <f t="shared" si="3"/>
        <v>水</v>
      </c>
      <c r="R41" s="15" t="str">
        <f t="shared" si="3"/>
        <v>水</v>
      </c>
      <c r="S41" s="15" t="str">
        <f>S7</f>
        <v>木</v>
      </c>
      <c r="T41" s="15" t="str">
        <f t="shared" ref="T41:V41" si="4">S41</f>
        <v>木</v>
      </c>
      <c r="U41" s="15" t="str">
        <f t="shared" si="4"/>
        <v>木</v>
      </c>
      <c r="V41" s="15" t="str">
        <f t="shared" si="4"/>
        <v>木</v>
      </c>
      <c r="W41" s="15" t="str">
        <f>W7</f>
        <v>金</v>
      </c>
      <c r="X41" s="15" t="str">
        <f t="shared" ref="X41:Z41" si="5">W41</f>
        <v>金</v>
      </c>
      <c r="Y41" s="15" t="str">
        <f t="shared" si="5"/>
        <v>金</v>
      </c>
      <c r="Z41" s="15" t="str">
        <f t="shared" si="5"/>
        <v>金</v>
      </c>
      <c r="AA41" s="15" t="str">
        <f>AA7</f>
        <v>土</v>
      </c>
      <c r="AB41" s="15" t="str">
        <f t="shared" ref="AB41:AD41" si="6">AA41</f>
        <v>土</v>
      </c>
      <c r="AC41" s="15" t="str">
        <f t="shared" si="6"/>
        <v>土</v>
      </c>
      <c r="AD41" s="15" t="str">
        <f t="shared" si="6"/>
        <v>土</v>
      </c>
      <c r="AE41" s="16"/>
      <c r="AF41" s="16"/>
    </row>
    <row r="42" spans="1:32" ht="12.5" hidden="1">
      <c r="A42" s="79"/>
      <c r="B42" s="79"/>
      <c r="C42" s="15">
        <f>VLOOKUP(C41,Data【タイプB】!$P$12:$Q$18,2,0)</f>
        <v>1</v>
      </c>
      <c r="D42" s="15">
        <f>VLOOKUP(D41,Data【タイプB】!$P$12:$Q$18,2,0)</f>
        <v>1</v>
      </c>
      <c r="E42" s="15">
        <f>VLOOKUP(E41,Data【タイプB】!$P$12:$Q$18,2,0)</f>
        <v>1</v>
      </c>
      <c r="F42" s="15">
        <f>VLOOKUP(F41,Data【タイプB】!$P$12:$Q$18,2,0)</f>
        <v>1</v>
      </c>
      <c r="G42" s="15">
        <f>VLOOKUP(G41,Data【タイプB】!$P$12:$Q$18,2,0)</f>
        <v>2</v>
      </c>
      <c r="H42" s="15">
        <f>VLOOKUP(H41,Data【タイプB】!$P$12:$Q$18,2,0)</f>
        <v>2</v>
      </c>
      <c r="I42" s="15">
        <f>VLOOKUP(I41,Data【タイプB】!$P$12:$Q$18,2,0)</f>
        <v>2</v>
      </c>
      <c r="J42" s="15">
        <f>VLOOKUP(J41,Data【タイプB】!$P$12:$Q$18,2,0)</f>
        <v>2</v>
      </c>
      <c r="K42" s="15">
        <f>VLOOKUP(K41,Data【タイプB】!$P$12:$Q$18,2,0)</f>
        <v>3</v>
      </c>
      <c r="L42" s="15">
        <f>VLOOKUP(L41,Data【タイプB】!$P$12:$Q$18,2,0)</f>
        <v>3</v>
      </c>
      <c r="M42" s="15">
        <f>VLOOKUP(M41,Data【タイプB】!$P$12:$Q$18,2,0)</f>
        <v>3</v>
      </c>
      <c r="N42" s="15">
        <f>VLOOKUP(N41,Data【タイプB】!$P$12:$Q$18,2,0)</f>
        <v>3</v>
      </c>
      <c r="O42" s="15">
        <f>VLOOKUP(O41,Data【タイプB】!$P$12:$Q$18,2,0)</f>
        <v>4</v>
      </c>
      <c r="P42" s="15">
        <f>VLOOKUP(P41,Data【タイプB】!$P$12:$Q$18,2,0)</f>
        <v>4</v>
      </c>
      <c r="Q42" s="15">
        <f>VLOOKUP(Q41,Data【タイプB】!$P$12:$Q$18,2,0)</f>
        <v>4</v>
      </c>
      <c r="R42" s="15">
        <f>VLOOKUP(R41,Data【タイプB】!$P$12:$Q$18,2,0)</f>
        <v>4</v>
      </c>
      <c r="S42" s="15">
        <f>VLOOKUP(S41,Data【タイプB】!$P$12:$Q$18,2,0)</f>
        <v>5</v>
      </c>
      <c r="T42" s="15">
        <f>VLOOKUP(T41,Data【タイプB】!$P$12:$Q$18,2,0)</f>
        <v>5</v>
      </c>
      <c r="U42" s="15">
        <f>VLOOKUP(U41,Data【タイプB】!$P$12:$Q$18,2,0)</f>
        <v>5</v>
      </c>
      <c r="V42" s="15">
        <f>VLOOKUP(V41,Data【タイプB】!$P$12:$Q$18,2,0)</f>
        <v>5</v>
      </c>
      <c r="W42" s="15">
        <f>VLOOKUP(W41,Data【タイプB】!$P$12:$Q$18,2,0)</f>
        <v>6</v>
      </c>
      <c r="X42" s="15">
        <f>VLOOKUP(X41,Data【タイプB】!$P$12:$Q$18,2,0)</f>
        <v>6</v>
      </c>
      <c r="Y42" s="15">
        <f>VLOOKUP(Y41,Data【タイプB】!$P$12:$Q$18,2,0)</f>
        <v>6</v>
      </c>
      <c r="Z42" s="15">
        <f>VLOOKUP(Z41,Data【タイプB】!$P$12:$Q$18,2,0)</f>
        <v>6</v>
      </c>
      <c r="AA42" s="15">
        <f>VLOOKUP(AA41,Data【タイプB】!$P$12:$Q$18,2,0)</f>
        <v>7</v>
      </c>
      <c r="AB42" s="15">
        <f>VLOOKUP(AB41,Data【タイプB】!$P$12:$Q$18,2,0)</f>
        <v>7</v>
      </c>
      <c r="AC42" s="15">
        <f>VLOOKUP(AC41,Data【タイプB】!$P$12:$Q$18,2,0)</f>
        <v>7</v>
      </c>
      <c r="AD42" s="15">
        <f>VLOOKUP(AD41,Data【タイプB】!$P$12:$Q$18,2,0)</f>
        <v>7</v>
      </c>
      <c r="AE42" s="16"/>
      <c r="AF42" s="16"/>
    </row>
  </sheetData>
  <mergeCells count="228">
    <mergeCell ref="G26:J26"/>
    <mergeCell ref="K26:N26"/>
    <mergeCell ref="O26:R26"/>
    <mergeCell ref="S26:V26"/>
    <mergeCell ref="W26:Z26"/>
    <mergeCell ref="AA26:AD26"/>
    <mergeCell ref="C26:F26"/>
    <mergeCell ref="G27:J27"/>
    <mergeCell ref="K27:N27"/>
    <mergeCell ref="O27:R27"/>
    <mergeCell ref="S27:V27"/>
    <mergeCell ref="W27:Z27"/>
    <mergeCell ref="AA27:AD27"/>
    <mergeCell ref="C27:F27"/>
    <mergeCell ref="G28:J28"/>
    <mergeCell ref="K28:N28"/>
    <mergeCell ref="O28:R28"/>
    <mergeCell ref="S28:V28"/>
    <mergeCell ref="W28:Z28"/>
    <mergeCell ref="AA28:AD28"/>
    <mergeCell ref="C28:F28"/>
    <mergeCell ref="D29:F29"/>
    <mergeCell ref="H29:J29"/>
    <mergeCell ref="L29:N29"/>
    <mergeCell ref="P29:R29"/>
    <mergeCell ref="T29:V29"/>
    <mergeCell ref="AB29:AD29"/>
    <mergeCell ref="X29:Z29"/>
    <mergeCell ref="G30:J30"/>
    <mergeCell ref="K30:N30"/>
    <mergeCell ref="O30:R30"/>
    <mergeCell ref="S30:V30"/>
    <mergeCell ref="W30:Z30"/>
    <mergeCell ref="AA30:AD30"/>
    <mergeCell ref="C30:F30"/>
    <mergeCell ref="G31:J31"/>
    <mergeCell ref="K31:N31"/>
    <mergeCell ref="O31:R31"/>
    <mergeCell ref="S31:V31"/>
    <mergeCell ref="W31:Z31"/>
    <mergeCell ref="AA31:AD31"/>
    <mergeCell ref="C31:F31"/>
    <mergeCell ref="G32:J32"/>
    <mergeCell ref="K32:N32"/>
    <mergeCell ref="O32:R32"/>
    <mergeCell ref="S32:V32"/>
    <mergeCell ref="W32:Z32"/>
    <mergeCell ref="AA32:AD32"/>
    <mergeCell ref="C32:F32"/>
    <mergeCell ref="G33:J33"/>
    <mergeCell ref="K33:N33"/>
    <mergeCell ref="O33:R33"/>
    <mergeCell ref="S33:V33"/>
    <mergeCell ref="W33:Z33"/>
    <mergeCell ref="AA33:AD33"/>
    <mergeCell ref="C33:F33"/>
    <mergeCell ref="G35:J35"/>
    <mergeCell ref="K35:N35"/>
    <mergeCell ref="O35:R35"/>
    <mergeCell ref="S35:V35"/>
    <mergeCell ref="W35:Z35"/>
    <mergeCell ref="AA35:AD35"/>
    <mergeCell ref="C35:F35"/>
    <mergeCell ref="D34:F34"/>
    <mergeCell ref="H34:J34"/>
    <mergeCell ref="T34:V34"/>
    <mergeCell ref="X34:Z34"/>
    <mergeCell ref="AB34:AD34"/>
    <mergeCell ref="AA3:AD3"/>
    <mergeCell ref="C5:E5"/>
    <mergeCell ref="F5:G5"/>
    <mergeCell ref="G7:J7"/>
    <mergeCell ref="K7:N7"/>
    <mergeCell ref="O7:R7"/>
    <mergeCell ref="AA7:AD7"/>
    <mergeCell ref="C7:F7"/>
    <mergeCell ref="G8:J8"/>
    <mergeCell ref="K8:N8"/>
    <mergeCell ref="O8:R8"/>
    <mergeCell ref="S8:V8"/>
    <mergeCell ref="W8:Z8"/>
    <mergeCell ref="AA8:AD8"/>
    <mergeCell ref="C8:F8"/>
    <mergeCell ref="D9:F9"/>
    <mergeCell ref="H9:J9"/>
    <mergeCell ref="L9:N9"/>
    <mergeCell ref="P9:R9"/>
    <mergeCell ref="T9:V9"/>
    <mergeCell ref="X9:Z9"/>
    <mergeCell ref="AB9:AD9"/>
    <mergeCell ref="A41:B42"/>
    <mergeCell ref="S7:V7"/>
    <mergeCell ref="W7:Z7"/>
    <mergeCell ref="G36:J36"/>
    <mergeCell ref="K36:N36"/>
    <mergeCell ref="O36:R36"/>
    <mergeCell ref="S36:V36"/>
    <mergeCell ref="W36:Z36"/>
    <mergeCell ref="AA36:AD36"/>
    <mergeCell ref="C36:F36"/>
    <mergeCell ref="G37:J37"/>
    <mergeCell ref="K37:N37"/>
    <mergeCell ref="O37:R37"/>
    <mergeCell ref="S37:V37"/>
    <mergeCell ref="W37:Z37"/>
    <mergeCell ref="AA37:AD37"/>
    <mergeCell ref="C37:F37"/>
    <mergeCell ref="G10:J10"/>
    <mergeCell ref="K10:N10"/>
    <mergeCell ref="O10:R10"/>
    <mergeCell ref="S10:V10"/>
    <mergeCell ref="W10:Z10"/>
    <mergeCell ref="AA10:AD10"/>
    <mergeCell ref="C10:F10"/>
    <mergeCell ref="G11:J11"/>
    <mergeCell ref="K11:N11"/>
    <mergeCell ref="O11:R11"/>
    <mergeCell ref="S11:V11"/>
    <mergeCell ref="W11:Z11"/>
    <mergeCell ref="AA11:AD11"/>
    <mergeCell ref="C38:F38"/>
    <mergeCell ref="G38:J38"/>
    <mergeCell ref="K38:N38"/>
    <mergeCell ref="O38:R38"/>
    <mergeCell ref="S38:V38"/>
    <mergeCell ref="W38:Z38"/>
    <mergeCell ref="AA38:AD38"/>
    <mergeCell ref="C11:F11"/>
    <mergeCell ref="G12:J12"/>
    <mergeCell ref="K12:N12"/>
    <mergeCell ref="O12:R12"/>
    <mergeCell ref="S12:V12"/>
    <mergeCell ref="W12:Z12"/>
    <mergeCell ref="AA12:AD12"/>
    <mergeCell ref="C12:F12"/>
    <mergeCell ref="G13:J13"/>
    <mergeCell ref="K13:N13"/>
    <mergeCell ref="O13:R13"/>
    <mergeCell ref="S13:V13"/>
    <mergeCell ref="W13:Z13"/>
    <mergeCell ref="AA13:AD13"/>
    <mergeCell ref="C13:F13"/>
    <mergeCell ref="L34:M34"/>
    <mergeCell ref="P34:Q34"/>
    <mergeCell ref="G15:J15"/>
    <mergeCell ref="K15:N15"/>
    <mergeCell ref="O15:R15"/>
    <mergeCell ref="S15:V15"/>
    <mergeCell ref="W15:Z15"/>
    <mergeCell ref="AA15:AD15"/>
    <mergeCell ref="C15:F15"/>
    <mergeCell ref="D14:F14"/>
    <mergeCell ref="H14:J14"/>
    <mergeCell ref="L14:N14"/>
    <mergeCell ref="P14:R14"/>
    <mergeCell ref="X14:Z14"/>
    <mergeCell ref="T14:V14"/>
    <mergeCell ref="AB14:AD14"/>
    <mergeCell ref="G16:J16"/>
    <mergeCell ref="K16:N16"/>
    <mergeCell ref="O16:R16"/>
    <mergeCell ref="S16:V16"/>
    <mergeCell ref="W16:Z16"/>
    <mergeCell ref="AA16:AD16"/>
    <mergeCell ref="C16:F16"/>
    <mergeCell ref="G17:J17"/>
    <mergeCell ref="K17:N17"/>
    <mergeCell ref="O17:R17"/>
    <mergeCell ref="S17:V17"/>
    <mergeCell ref="W17:Z17"/>
    <mergeCell ref="AA17:AD17"/>
    <mergeCell ref="C17:F17"/>
    <mergeCell ref="G18:J18"/>
    <mergeCell ref="K18:N18"/>
    <mergeCell ref="O18:R18"/>
    <mergeCell ref="S18:V18"/>
    <mergeCell ref="W18:Z18"/>
    <mergeCell ref="AA18:AD18"/>
    <mergeCell ref="C18:F18"/>
    <mergeCell ref="D19:F19"/>
    <mergeCell ref="H19:J19"/>
    <mergeCell ref="L19:N19"/>
    <mergeCell ref="P19:R19"/>
    <mergeCell ref="T19:V19"/>
    <mergeCell ref="X19:Z19"/>
    <mergeCell ref="AB19:AD19"/>
    <mergeCell ref="G20:J20"/>
    <mergeCell ref="K20:N20"/>
    <mergeCell ref="O20:R20"/>
    <mergeCell ref="S20:V20"/>
    <mergeCell ref="W20:Z20"/>
    <mergeCell ref="AA20:AD20"/>
    <mergeCell ref="C20:F20"/>
    <mergeCell ref="G21:J21"/>
    <mergeCell ref="K21:N21"/>
    <mergeCell ref="O21:R21"/>
    <mergeCell ref="S21:V21"/>
    <mergeCell ref="W21:Z21"/>
    <mergeCell ref="AA21:AD21"/>
    <mergeCell ref="C21:F21"/>
    <mergeCell ref="G22:J22"/>
    <mergeCell ref="K22:N22"/>
    <mergeCell ref="O22:R22"/>
    <mergeCell ref="S22:V22"/>
    <mergeCell ref="W22:Z22"/>
    <mergeCell ref="AA22:AD22"/>
    <mergeCell ref="C22:F22"/>
    <mergeCell ref="G23:J23"/>
    <mergeCell ref="K23:N23"/>
    <mergeCell ref="O23:R23"/>
    <mergeCell ref="S23:V23"/>
    <mergeCell ref="W23:Z23"/>
    <mergeCell ref="AA23:AD23"/>
    <mergeCell ref="C23:F23"/>
    <mergeCell ref="G25:J25"/>
    <mergeCell ref="K25:N25"/>
    <mergeCell ref="O25:R25"/>
    <mergeCell ref="S25:V25"/>
    <mergeCell ref="W25:Z25"/>
    <mergeCell ref="AA25:AD25"/>
    <mergeCell ref="D24:F24"/>
    <mergeCell ref="H24:J24"/>
    <mergeCell ref="L24:N24"/>
    <mergeCell ref="P24:R24"/>
    <mergeCell ref="T24:V24"/>
    <mergeCell ref="X24:Z24"/>
    <mergeCell ref="AB24:AD24"/>
    <mergeCell ref="C25:F25"/>
  </mergeCells>
  <phoneticPr fontId="17"/>
  <conditionalFormatting sqref="C9 G9 K9 O9 S9 W9 AA9 C14 G14 K14 O14 S14 W14 AA14 C19 G19 K19 O19 S19 W19 AA19 C24 G24 K24 O24 S24 W24 AA24 C29 G29 K29 O29 S29 W29 AA29 C34 G34 K34 O34 S34 W34 AA34">
    <cfRule type="expression" dxfId="10" priority="6">
      <formula>OR(D9&lt;&gt;"",F9=TRUE)</formula>
    </cfRule>
  </conditionalFormatting>
  <conditionalFormatting sqref="C10 G10 K10 O10 S10 W10 AA10 C15 G15 K15 O15 S15 W15 AA15 C20 G20 K20 O20 S20 W20 AA20 C25 G25 K25 O25 S25 W25 AA25 C30 G30 K30 O30 S30 W30 AA30 C35 G35 K35 O35 S35 W35 AA35">
    <cfRule type="expression" dxfId="9" priority="9">
      <formula>OR(D9&lt;&gt;"",F9=TRUE)</formula>
    </cfRule>
  </conditionalFormatting>
  <conditionalFormatting sqref="C11 G11 K11 O11 S11 W11 AA11 C16 G16 K16 O16 S16 W16 AA16 C21 G21 K21 O21 S21 W21 AA21 C26 G26 K26 O26 S26 W26 AA26 C31 G31 K31 O31 S31 W31 AA31 C36 G36 K36 O36 S36 W36 AA36">
    <cfRule type="expression" dxfId="8" priority="10">
      <formula>OR(D9&lt;&gt;"",F9=TRUE)</formula>
    </cfRule>
  </conditionalFormatting>
  <conditionalFormatting sqref="C12 G12 K12 O12 S12 W12 AA12 C17 G17 K17 O17 S17 W17 AA17 C22 G22 K22 O22 S22 W22 AA22 C27 G27 K27 O27 S27 W27 AA27 C32 G32 K32 O32 S32 W32 AA32 C37 G37 K37 O37 S37 W37 AA37">
    <cfRule type="expression" dxfId="7" priority="11">
      <formula>OR(D9&lt;&gt;"",F9=TRUE)</formula>
    </cfRule>
  </conditionalFormatting>
  <conditionalFormatting sqref="C13 G13 K13 O13 S13 W13 AA13 C18 G18 K18 O18 S18 W18 AA18 C23 G23 K23 O23 S23 W23 AA23 C28 G28 K28 O28 S28 W28 AA28 C33 G33 K33 O33 S33 W33 AA33 C38 G38 K38 O38 S38 W38 AA38">
    <cfRule type="expression" dxfId="6" priority="12">
      <formula>OR(D9&lt;&gt;"",F9=TRUE)</formula>
    </cfRule>
  </conditionalFormatting>
  <conditionalFormatting sqref="C9:E9 G9:I9 K9:M9 O9:Q9 S9:U9 W9:Y9 AA9:AC9 C10:AD13 C14:E14 G14:I14 K14:M14 O14:Q14 S14:U14 W14:Y14 AA14:AC14 C15:AD18 C19:E19 G19:I19 K19:M19 O19:Q19 S19:U19 W19:Y19 AA19:AC19 C20:AD23 C24:E24 G24:I24 K24:M24 O24:Q24 S24:U24 W24:Y24 AA24:AC24 C25:AD28 C29:E29 G29:I29 K29:M29 O29:Q29 S29:U29 W29:Y29 AA29:AC29 C30:AD33 C34:E34 G34:I34 K34:U34 W34:Y34 AA34:AC34 C35:AD38">
    <cfRule type="expression" dxfId="5" priority="4">
      <formula>C$41="日"</formula>
    </cfRule>
    <cfRule type="expression" dxfId="4" priority="5">
      <formula>C$41="土"</formula>
    </cfRule>
  </conditionalFormatting>
  <conditionalFormatting sqref="C7:AD8">
    <cfRule type="expression" dxfId="3" priority="2">
      <formula>C$41="日"</formula>
    </cfRule>
    <cfRule type="expression" dxfId="2" priority="3">
      <formula>C$41="土"</formula>
    </cfRule>
  </conditionalFormatting>
  <conditionalFormatting sqref="D9 H9 L9 P9 T9 X9 AB9 D14 H14 L14 P14 T14 X14 AB14 D19 H19 L19 P19 T19 X19 AB19 D24 H24 L24 P24 T24 X24 AB24 D29 H29 L29 P29 T29 X29 AB29 D34 H34 L34 P34 T34 X34 AB34">
    <cfRule type="expression" dxfId="1" priority="7">
      <formula>OR(D9&lt;&gt;"",F9=TRUE)</formula>
    </cfRule>
  </conditionalFormatting>
  <conditionalFormatting sqref="U24 N34 R34">
    <cfRule type="expression" dxfId="0" priority="8">
      <formula>OR(L24&lt;&gt;"",N24=TRUE)</formula>
    </cfRule>
  </conditionalFormatting>
  <dataValidations count="1">
    <dataValidation type="list" allowBlank="1" sqref="AA3" xr:uid="{00000000-0002-0000-0000-000000000000}">
      <formula1>"月はじまり,火はじまり,水はじまり,木はじまり,金はじまり,土はじまり,日はじまり"</formula1>
    </dataValidation>
  </dataValidations>
  <pageMargins left="0.23622047244094491" right="0.23622047244094491" top="0.35433070866141736" bottom="0.35433070866141736" header="0.31496062992125984" footer="0.31496062992125984"/>
  <pageSetup paperSize="9" fitToWidth="0" fitToHeight="0" orientation="landscape" r:id="rId1"/>
  <extLst>
    <ext xmlns:x14="http://schemas.microsoft.com/office/spreadsheetml/2009/9/main" uri="{CCE6A557-97BC-4b89-ADB6-D9C93CAAB3DF}">
      <x14:dataValidations xmlns:xm="http://schemas.microsoft.com/office/excel/2006/main" count="1">
        <x14:dataValidation type="list" allowBlank="1" showErrorMessage="1" xr:uid="{00000000-0002-0000-0000-000001000000}">
          <x14:formula1>
            <xm:f>Data【タイプB】!$C$4:$N$4</xm:f>
          </x14:formula1>
          <xm:sqref>F5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B2:AE46"/>
  <sheetViews>
    <sheetView workbookViewId="0"/>
  </sheetViews>
  <sheetFormatPr defaultColWidth="12.6328125" defaultRowHeight="15.75" customHeight="1"/>
  <cols>
    <col min="1" max="1" width="2.453125" customWidth="1"/>
    <col min="2" max="2" width="7.90625" customWidth="1"/>
    <col min="3" max="14" width="6.453125" customWidth="1"/>
    <col min="15" max="15" width="2.81640625" customWidth="1"/>
    <col min="17" max="31" width="4.90625" customWidth="1"/>
  </cols>
  <sheetData>
    <row r="2" spans="2:31" ht="14">
      <c r="B2" s="17" t="s">
        <v>5</v>
      </c>
      <c r="C2" s="17"/>
      <c r="P2" s="17" t="s">
        <v>6</v>
      </c>
    </row>
    <row r="3" spans="2:31" ht="12.5">
      <c r="B3" s="18" t="s">
        <v>7</v>
      </c>
      <c r="C3" s="19" t="s">
        <v>8</v>
      </c>
      <c r="D3" s="20" t="s">
        <v>9</v>
      </c>
      <c r="E3" s="20" t="s">
        <v>10</v>
      </c>
      <c r="F3" s="20" t="s">
        <v>11</v>
      </c>
      <c r="G3" s="20" t="s">
        <v>12</v>
      </c>
      <c r="H3" s="20" t="s">
        <v>13</v>
      </c>
      <c r="I3" s="20" t="s">
        <v>14</v>
      </c>
      <c r="J3" s="20" t="s">
        <v>15</v>
      </c>
      <c r="K3" s="20" t="s">
        <v>16</v>
      </c>
      <c r="L3" s="20" t="s">
        <v>3</v>
      </c>
      <c r="M3" s="20" t="s">
        <v>17</v>
      </c>
      <c r="N3" s="21" t="s">
        <v>18</v>
      </c>
      <c r="P3" s="22" t="s">
        <v>19</v>
      </c>
      <c r="Q3" s="23" t="s">
        <v>20</v>
      </c>
      <c r="R3" s="24" t="s">
        <v>21</v>
      </c>
      <c r="S3" s="24" t="s">
        <v>22</v>
      </c>
      <c r="T3" s="24" t="s">
        <v>23</v>
      </c>
      <c r="U3" s="24" t="s">
        <v>24</v>
      </c>
      <c r="V3" s="24" t="s">
        <v>25</v>
      </c>
      <c r="W3" s="25" t="s">
        <v>26</v>
      </c>
      <c r="X3" s="23" t="s">
        <v>27</v>
      </c>
      <c r="Y3" s="24" t="s">
        <v>28</v>
      </c>
      <c r="Z3" s="24" t="s">
        <v>29</v>
      </c>
      <c r="AA3" s="24" t="s">
        <v>30</v>
      </c>
      <c r="AB3" s="24" t="s">
        <v>31</v>
      </c>
      <c r="AC3" s="24" t="s">
        <v>32</v>
      </c>
      <c r="AD3" s="25" t="s">
        <v>33</v>
      </c>
      <c r="AE3" s="26"/>
    </row>
    <row r="4" spans="2:31" ht="15" customHeight="1">
      <c r="B4" s="27" t="str">
        <f>カレンダー!C5</f>
        <v>2024年</v>
      </c>
      <c r="C4" s="28" t="str">
        <f>IF(VLOOKUP($B$4,$B$5:$N$11,2,0)=TRUE,C3,"")</f>
        <v>1月</v>
      </c>
      <c r="D4" s="29" t="str">
        <f>IF(VLOOKUP($B$4,$B$5:$N$11,3,0)=TRUE,D3,"")</f>
        <v>2月</v>
      </c>
      <c r="E4" s="29" t="str">
        <f>IF(VLOOKUP($B$4,$B$5:$N$11,4,0)=TRUE,E3,"")</f>
        <v>3月</v>
      </c>
      <c r="F4" s="29" t="str">
        <f>IF(VLOOKUP($B$4,$B$5:$N$11,5,0)=TRUE,F3,"")</f>
        <v>4月</v>
      </c>
      <c r="G4" s="29" t="str">
        <f>IF(VLOOKUP($B$4,$B$5:$N$11,6,0)=TRUE,G3,"")</f>
        <v>5月</v>
      </c>
      <c r="H4" s="29" t="str">
        <f t="shared" ref="H4:I4" si="0">IF(VLOOKUP($B$4,$B$5:$N$11,7,0)=TRUE,H3,"")</f>
        <v>6月</v>
      </c>
      <c r="I4" s="29" t="str">
        <f t="shared" si="0"/>
        <v>7月</v>
      </c>
      <c r="J4" s="29" t="str">
        <f>IF(VLOOKUP($B$4,$B$5:$N$11,8,0)=TRUE,J3,"")</f>
        <v>8月</v>
      </c>
      <c r="K4" s="29" t="str">
        <f>IF(VLOOKUP($B$4,$B$5:$N$11,9,0)=TRUE,K3,"")</f>
        <v>9月</v>
      </c>
      <c r="L4" s="29" t="str">
        <f>IF(VLOOKUP($B$4,$B$5:$N$11,10,0)=TRUE,L3,"")</f>
        <v>10月</v>
      </c>
      <c r="M4" s="29" t="str">
        <f>IF(VLOOKUP($B$4,$B$5:$N$11,11,0)=TRUE,M3,"")</f>
        <v>11月</v>
      </c>
      <c r="N4" s="30" t="str">
        <f>IF(VLOOKUP($B$4,$B$5:$N$11,12,0)=TRUE,N3,"")</f>
        <v>12月</v>
      </c>
      <c r="P4" s="31" t="s">
        <v>34</v>
      </c>
      <c r="Q4" s="32" t="s">
        <v>21</v>
      </c>
      <c r="R4" s="33" t="s">
        <v>22</v>
      </c>
      <c r="S4" s="33" t="s">
        <v>23</v>
      </c>
      <c r="T4" s="33" t="s">
        <v>24</v>
      </c>
      <c r="U4" s="33" t="s">
        <v>25</v>
      </c>
      <c r="V4" s="33" t="s">
        <v>26</v>
      </c>
      <c r="W4" s="34" t="s">
        <v>20</v>
      </c>
      <c r="X4" s="32" t="s">
        <v>28</v>
      </c>
      <c r="Y4" s="33" t="s">
        <v>29</v>
      </c>
      <c r="Z4" s="33" t="s">
        <v>30</v>
      </c>
      <c r="AA4" s="33" t="s">
        <v>31</v>
      </c>
      <c r="AB4" s="33" t="s">
        <v>32</v>
      </c>
      <c r="AC4" s="33" t="s">
        <v>33</v>
      </c>
      <c r="AD4" s="34" t="s">
        <v>27</v>
      </c>
      <c r="AE4" s="26"/>
    </row>
    <row r="5" spans="2:31" ht="15" customHeight="1">
      <c r="B5" s="35" t="s">
        <v>35</v>
      </c>
      <c r="C5" s="36" t="b">
        <v>0</v>
      </c>
      <c r="D5" s="37" t="b">
        <v>0</v>
      </c>
      <c r="E5" s="37" t="b">
        <v>0</v>
      </c>
      <c r="F5" s="37" t="b">
        <v>0</v>
      </c>
      <c r="G5" s="37" t="b">
        <v>0</v>
      </c>
      <c r="H5" s="37" t="b">
        <v>0</v>
      </c>
      <c r="I5" s="37" t="b">
        <v>0</v>
      </c>
      <c r="J5" s="37" t="b">
        <v>0</v>
      </c>
      <c r="K5" s="37" t="b">
        <v>0</v>
      </c>
      <c r="L5" s="37" t="b">
        <v>0</v>
      </c>
      <c r="M5" s="37" t="b">
        <v>0</v>
      </c>
      <c r="N5" s="38" t="b">
        <v>0</v>
      </c>
      <c r="P5" s="31" t="s">
        <v>36</v>
      </c>
      <c r="Q5" s="32" t="s">
        <v>22</v>
      </c>
      <c r="R5" s="33" t="s">
        <v>23</v>
      </c>
      <c r="S5" s="33" t="s">
        <v>24</v>
      </c>
      <c r="T5" s="33" t="s">
        <v>25</v>
      </c>
      <c r="U5" s="33" t="s">
        <v>26</v>
      </c>
      <c r="V5" s="33" t="s">
        <v>20</v>
      </c>
      <c r="W5" s="34" t="s">
        <v>21</v>
      </c>
      <c r="X5" s="32" t="s">
        <v>29</v>
      </c>
      <c r="Y5" s="33" t="s">
        <v>30</v>
      </c>
      <c r="Z5" s="33" t="s">
        <v>31</v>
      </c>
      <c r="AA5" s="33" t="s">
        <v>32</v>
      </c>
      <c r="AB5" s="33" t="s">
        <v>33</v>
      </c>
      <c r="AC5" s="33" t="s">
        <v>27</v>
      </c>
      <c r="AD5" s="34" t="s">
        <v>28</v>
      </c>
      <c r="AE5" s="26"/>
    </row>
    <row r="6" spans="2:31" ht="12.5">
      <c r="B6" s="39" t="s">
        <v>2</v>
      </c>
      <c r="C6" s="40" t="b">
        <v>1</v>
      </c>
      <c r="D6" s="33" t="b">
        <v>1</v>
      </c>
      <c r="E6" s="33" t="b">
        <v>1</v>
      </c>
      <c r="F6" s="33" t="b">
        <v>1</v>
      </c>
      <c r="G6" s="33" t="b">
        <v>1</v>
      </c>
      <c r="H6" s="33" t="b">
        <v>1</v>
      </c>
      <c r="I6" s="33" t="b">
        <v>1</v>
      </c>
      <c r="J6" s="33" t="b">
        <v>1</v>
      </c>
      <c r="K6" s="33" t="b">
        <v>1</v>
      </c>
      <c r="L6" s="33" t="b">
        <v>1</v>
      </c>
      <c r="M6" s="33" t="b">
        <v>1</v>
      </c>
      <c r="N6" s="34" t="b">
        <v>1</v>
      </c>
      <c r="P6" s="31" t="s">
        <v>37</v>
      </c>
      <c r="Q6" s="32" t="s">
        <v>23</v>
      </c>
      <c r="R6" s="33" t="s">
        <v>24</v>
      </c>
      <c r="S6" s="33" t="s">
        <v>25</v>
      </c>
      <c r="T6" s="33" t="s">
        <v>26</v>
      </c>
      <c r="U6" s="33" t="s">
        <v>20</v>
      </c>
      <c r="V6" s="33" t="s">
        <v>21</v>
      </c>
      <c r="W6" s="34" t="s">
        <v>22</v>
      </c>
      <c r="X6" s="32" t="s">
        <v>30</v>
      </c>
      <c r="Y6" s="33" t="s">
        <v>31</v>
      </c>
      <c r="Z6" s="33" t="s">
        <v>32</v>
      </c>
      <c r="AA6" s="33" t="s">
        <v>33</v>
      </c>
      <c r="AB6" s="33" t="s">
        <v>27</v>
      </c>
      <c r="AC6" s="33" t="s">
        <v>28</v>
      </c>
      <c r="AD6" s="34" t="s">
        <v>29</v>
      </c>
      <c r="AE6" s="26"/>
    </row>
    <row r="7" spans="2:31" ht="12.5">
      <c r="B7" s="39" t="s">
        <v>38</v>
      </c>
      <c r="C7" s="40" t="b">
        <v>0</v>
      </c>
      <c r="D7" s="33" t="b">
        <v>0</v>
      </c>
      <c r="E7" s="33" t="b">
        <v>0</v>
      </c>
      <c r="F7" s="33" t="b">
        <v>0</v>
      </c>
      <c r="G7" s="33" t="b">
        <v>0</v>
      </c>
      <c r="H7" s="33" t="b">
        <v>0</v>
      </c>
      <c r="I7" s="33" t="b">
        <v>0</v>
      </c>
      <c r="J7" s="33" t="b">
        <v>0</v>
      </c>
      <c r="K7" s="33" t="b">
        <v>0</v>
      </c>
      <c r="L7" s="33" t="b">
        <v>0</v>
      </c>
      <c r="M7" s="33" t="b">
        <v>0</v>
      </c>
      <c r="N7" s="34" t="b">
        <v>0</v>
      </c>
      <c r="P7" s="31" t="s">
        <v>39</v>
      </c>
      <c r="Q7" s="32" t="s">
        <v>24</v>
      </c>
      <c r="R7" s="33" t="s">
        <v>25</v>
      </c>
      <c r="S7" s="33" t="s">
        <v>26</v>
      </c>
      <c r="T7" s="33" t="s">
        <v>20</v>
      </c>
      <c r="U7" s="33" t="s">
        <v>21</v>
      </c>
      <c r="V7" s="33" t="s">
        <v>22</v>
      </c>
      <c r="W7" s="34" t="s">
        <v>23</v>
      </c>
      <c r="X7" s="32" t="s">
        <v>31</v>
      </c>
      <c r="Y7" s="33" t="s">
        <v>32</v>
      </c>
      <c r="Z7" s="33" t="s">
        <v>33</v>
      </c>
      <c r="AA7" s="33" t="s">
        <v>27</v>
      </c>
      <c r="AB7" s="33" t="s">
        <v>28</v>
      </c>
      <c r="AC7" s="33" t="s">
        <v>29</v>
      </c>
      <c r="AD7" s="34" t="s">
        <v>30</v>
      </c>
      <c r="AE7" s="26"/>
    </row>
    <row r="8" spans="2:31" ht="12.5">
      <c r="B8" s="39" t="s">
        <v>40</v>
      </c>
      <c r="C8" s="40" t="b">
        <v>0</v>
      </c>
      <c r="D8" s="33" t="b">
        <v>0</v>
      </c>
      <c r="E8" s="33" t="b">
        <v>0</v>
      </c>
      <c r="F8" s="33" t="b">
        <v>0</v>
      </c>
      <c r="G8" s="33" t="b">
        <v>0</v>
      </c>
      <c r="H8" s="33" t="b">
        <v>0</v>
      </c>
      <c r="I8" s="33" t="b">
        <v>0</v>
      </c>
      <c r="J8" s="33" t="b">
        <v>0</v>
      </c>
      <c r="K8" s="33" t="b">
        <v>0</v>
      </c>
      <c r="L8" s="33" t="b">
        <v>0</v>
      </c>
      <c r="M8" s="33" t="b">
        <v>0</v>
      </c>
      <c r="N8" s="34" t="b">
        <v>0</v>
      </c>
      <c r="P8" s="31" t="s">
        <v>41</v>
      </c>
      <c r="Q8" s="32" t="s">
        <v>25</v>
      </c>
      <c r="R8" s="33" t="s">
        <v>26</v>
      </c>
      <c r="S8" s="33" t="s">
        <v>20</v>
      </c>
      <c r="T8" s="33" t="s">
        <v>21</v>
      </c>
      <c r="U8" s="33" t="s">
        <v>22</v>
      </c>
      <c r="V8" s="33" t="s">
        <v>23</v>
      </c>
      <c r="W8" s="34" t="s">
        <v>24</v>
      </c>
      <c r="X8" s="32" t="s">
        <v>32</v>
      </c>
      <c r="Y8" s="33" t="s">
        <v>33</v>
      </c>
      <c r="Z8" s="33" t="s">
        <v>27</v>
      </c>
      <c r="AA8" s="33" t="s">
        <v>28</v>
      </c>
      <c r="AB8" s="33" t="s">
        <v>29</v>
      </c>
      <c r="AC8" s="33" t="s">
        <v>30</v>
      </c>
      <c r="AD8" s="34" t="s">
        <v>31</v>
      </c>
      <c r="AE8" s="26"/>
    </row>
    <row r="9" spans="2:31" ht="12.5">
      <c r="B9" s="39" t="s">
        <v>42</v>
      </c>
      <c r="C9" s="40" t="b">
        <v>0</v>
      </c>
      <c r="D9" s="33" t="b">
        <v>0</v>
      </c>
      <c r="E9" s="33" t="b">
        <v>0</v>
      </c>
      <c r="F9" s="33" t="b">
        <v>0</v>
      </c>
      <c r="G9" s="33" t="b">
        <v>0</v>
      </c>
      <c r="H9" s="33" t="b">
        <v>0</v>
      </c>
      <c r="I9" s="33" t="b">
        <v>0</v>
      </c>
      <c r="J9" s="33" t="b">
        <v>0</v>
      </c>
      <c r="K9" s="33" t="b">
        <v>0</v>
      </c>
      <c r="L9" s="33" t="b">
        <v>0</v>
      </c>
      <c r="M9" s="33" t="b">
        <v>0</v>
      </c>
      <c r="N9" s="34" t="b">
        <v>0</v>
      </c>
      <c r="P9" s="41" t="s">
        <v>1</v>
      </c>
      <c r="Q9" s="42" t="s">
        <v>26</v>
      </c>
      <c r="R9" s="43" t="s">
        <v>20</v>
      </c>
      <c r="S9" s="43" t="s">
        <v>21</v>
      </c>
      <c r="T9" s="43" t="s">
        <v>22</v>
      </c>
      <c r="U9" s="43" t="s">
        <v>23</v>
      </c>
      <c r="V9" s="43" t="s">
        <v>24</v>
      </c>
      <c r="W9" s="44" t="s">
        <v>25</v>
      </c>
      <c r="X9" s="42" t="s">
        <v>33</v>
      </c>
      <c r="Y9" s="43" t="s">
        <v>27</v>
      </c>
      <c r="Z9" s="43" t="s">
        <v>28</v>
      </c>
      <c r="AA9" s="43" t="s">
        <v>29</v>
      </c>
      <c r="AB9" s="43" t="s">
        <v>30</v>
      </c>
      <c r="AC9" s="43" t="s">
        <v>31</v>
      </c>
      <c r="AD9" s="44" t="s">
        <v>32</v>
      </c>
      <c r="AE9" s="26"/>
    </row>
    <row r="10" spans="2:31" ht="12.5">
      <c r="B10" s="39" t="s">
        <v>43</v>
      </c>
      <c r="C10" s="40" t="b">
        <v>0</v>
      </c>
      <c r="D10" s="33" t="b">
        <v>0</v>
      </c>
      <c r="E10" s="33" t="b">
        <v>0</v>
      </c>
      <c r="F10" s="33" t="b">
        <v>0</v>
      </c>
      <c r="G10" s="33" t="b">
        <v>0</v>
      </c>
      <c r="H10" s="33" t="b">
        <v>0</v>
      </c>
      <c r="I10" s="33" t="b">
        <v>0</v>
      </c>
      <c r="J10" s="33" t="b">
        <v>0</v>
      </c>
      <c r="K10" s="33" t="b">
        <v>0</v>
      </c>
      <c r="L10" s="33" t="b">
        <v>0</v>
      </c>
      <c r="M10" s="33" t="b">
        <v>0</v>
      </c>
      <c r="N10" s="34" t="b">
        <v>0</v>
      </c>
    </row>
    <row r="11" spans="2:31" ht="13">
      <c r="B11" s="45" t="s">
        <v>44</v>
      </c>
      <c r="C11" s="46" t="b">
        <v>0</v>
      </c>
      <c r="D11" s="43" t="b">
        <v>0</v>
      </c>
      <c r="E11" s="43" t="b">
        <v>0</v>
      </c>
      <c r="F11" s="43" t="b">
        <v>0</v>
      </c>
      <c r="G11" s="43" t="b">
        <v>0</v>
      </c>
      <c r="H11" s="43" t="b">
        <v>0</v>
      </c>
      <c r="I11" s="43" t="b">
        <v>0</v>
      </c>
      <c r="J11" s="43" t="b">
        <v>0</v>
      </c>
      <c r="K11" s="43" t="b">
        <v>0</v>
      </c>
      <c r="L11" s="43" t="b">
        <v>0</v>
      </c>
      <c r="M11" s="43" t="b">
        <v>0</v>
      </c>
      <c r="N11" s="44" t="b">
        <v>0</v>
      </c>
      <c r="P11" s="47" t="s">
        <v>45</v>
      </c>
    </row>
    <row r="12" spans="2:31" ht="12.5">
      <c r="P12" s="48" t="s">
        <v>26</v>
      </c>
      <c r="Q12" s="25">
        <v>1</v>
      </c>
    </row>
    <row r="13" spans="2:31" ht="14">
      <c r="B13" s="17" t="s">
        <v>46</v>
      </c>
      <c r="C13" s="17"/>
      <c r="G13" s="47" t="s">
        <v>47</v>
      </c>
      <c r="P13" s="40" t="s">
        <v>20</v>
      </c>
      <c r="Q13" s="34">
        <v>2</v>
      </c>
    </row>
    <row r="14" spans="2:31" ht="15.5">
      <c r="B14" s="105">
        <v>45292</v>
      </c>
      <c r="C14" s="106"/>
      <c r="D14" s="107" t="s">
        <v>48</v>
      </c>
      <c r="E14" s="106"/>
      <c r="F14" s="49"/>
      <c r="G14" s="105"/>
      <c r="H14" s="106"/>
      <c r="I14" s="107"/>
      <c r="J14" s="106"/>
      <c r="K14" s="49"/>
      <c r="P14" s="40" t="s">
        <v>21</v>
      </c>
      <c r="Q14" s="34">
        <v>3</v>
      </c>
    </row>
    <row r="15" spans="2:31" ht="15.5">
      <c r="B15" s="98">
        <v>45299</v>
      </c>
      <c r="C15" s="99"/>
      <c r="D15" s="101" t="s">
        <v>49</v>
      </c>
      <c r="E15" s="99"/>
      <c r="F15" s="49"/>
      <c r="G15" s="98"/>
      <c r="H15" s="99"/>
      <c r="I15" s="101"/>
      <c r="J15" s="99"/>
      <c r="K15" s="49"/>
      <c r="P15" s="40" t="s">
        <v>22</v>
      </c>
      <c r="Q15" s="34">
        <v>4</v>
      </c>
    </row>
    <row r="16" spans="2:31" ht="15.5">
      <c r="B16" s="98">
        <v>45333</v>
      </c>
      <c r="C16" s="99"/>
      <c r="D16" s="101" t="s">
        <v>50</v>
      </c>
      <c r="E16" s="99"/>
      <c r="F16" s="49"/>
      <c r="G16" s="98"/>
      <c r="H16" s="99"/>
      <c r="I16" s="101"/>
      <c r="J16" s="99"/>
      <c r="K16" s="49"/>
      <c r="P16" s="40" t="s">
        <v>23</v>
      </c>
      <c r="Q16" s="34">
        <v>5</v>
      </c>
    </row>
    <row r="17" spans="2:17" ht="15.5">
      <c r="B17" s="98">
        <v>45334</v>
      </c>
      <c r="C17" s="99"/>
      <c r="D17" s="101" t="s">
        <v>51</v>
      </c>
      <c r="E17" s="99"/>
      <c r="F17" s="49"/>
      <c r="G17" s="98"/>
      <c r="H17" s="99"/>
      <c r="I17" s="101"/>
      <c r="J17" s="99"/>
      <c r="K17" s="49"/>
      <c r="P17" s="40" t="s">
        <v>24</v>
      </c>
      <c r="Q17" s="34">
        <v>6</v>
      </c>
    </row>
    <row r="18" spans="2:17" ht="15.5">
      <c r="B18" s="98">
        <v>45345</v>
      </c>
      <c r="C18" s="99"/>
      <c r="D18" s="101" t="s">
        <v>52</v>
      </c>
      <c r="E18" s="99"/>
      <c r="F18" s="49"/>
      <c r="G18" s="98"/>
      <c r="H18" s="99"/>
      <c r="I18" s="101"/>
      <c r="J18" s="99"/>
      <c r="K18" s="49"/>
      <c r="P18" s="46" t="s">
        <v>25</v>
      </c>
      <c r="Q18" s="44">
        <v>7</v>
      </c>
    </row>
    <row r="19" spans="2:17" ht="15.5">
      <c r="B19" s="98">
        <v>45371</v>
      </c>
      <c r="C19" s="99"/>
      <c r="D19" s="101" t="s">
        <v>53</v>
      </c>
      <c r="E19" s="99"/>
      <c r="F19" s="49"/>
      <c r="G19" s="98"/>
      <c r="H19" s="99"/>
      <c r="I19" s="101"/>
      <c r="J19" s="99"/>
      <c r="K19" s="49"/>
    </row>
    <row r="20" spans="2:17" ht="15.5">
      <c r="B20" s="98">
        <v>45411</v>
      </c>
      <c r="C20" s="99"/>
      <c r="D20" s="101" t="s">
        <v>54</v>
      </c>
      <c r="E20" s="99"/>
      <c r="F20" s="49"/>
      <c r="G20" s="98"/>
      <c r="H20" s="99"/>
      <c r="I20" s="101"/>
      <c r="J20" s="99"/>
      <c r="K20" s="49"/>
    </row>
    <row r="21" spans="2:17" ht="15.5">
      <c r="B21" s="98">
        <v>45415</v>
      </c>
      <c r="C21" s="99"/>
      <c r="D21" s="101" t="s">
        <v>55</v>
      </c>
      <c r="E21" s="99"/>
      <c r="F21" s="49"/>
      <c r="G21" s="98"/>
      <c r="H21" s="99"/>
      <c r="I21" s="101"/>
      <c r="J21" s="99"/>
      <c r="K21" s="49"/>
    </row>
    <row r="22" spans="2:17" ht="15.5">
      <c r="B22" s="98">
        <v>45416</v>
      </c>
      <c r="C22" s="99"/>
      <c r="D22" s="101" t="s">
        <v>56</v>
      </c>
      <c r="E22" s="99"/>
      <c r="F22" s="49"/>
      <c r="G22" s="98"/>
      <c r="H22" s="99"/>
      <c r="I22" s="101"/>
      <c r="J22" s="99"/>
      <c r="K22" s="49"/>
    </row>
    <row r="23" spans="2:17" ht="15.5">
      <c r="B23" s="98">
        <v>45417</v>
      </c>
      <c r="C23" s="99"/>
      <c r="D23" s="101" t="s">
        <v>57</v>
      </c>
      <c r="E23" s="99"/>
      <c r="F23" s="49"/>
      <c r="G23" s="98"/>
      <c r="H23" s="99"/>
      <c r="I23" s="101"/>
      <c r="J23" s="99"/>
      <c r="K23" s="49"/>
    </row>
    <row r="24" spans="2:17" ht="15.5">
      <c r="B24" s="98">
        <v>45418</v>
      </c>
      <c r="C24" s="99"/>
      <c r="D24" s="101" t="s">
        <v>51</v>
      </c>
      <c r="E24" s="99"/>
      <c r="F24" s="49"/>
      <c r="G24" s="98"/>
      <c r="H24" s="99"/>
      <c r="I24" s="101"/>
      <c r="J24" s="99"/>
      <c r="K24" s="49"/>
    </row>
    <row r="25" spans="2:17" ht="15.5">
      <c r="B25" s="98">
        <v>45488</v>
      </c>
      <c r="C25" s="99"/>
      <c r="D25" s="101" t="s">
        <v>58</v>
      </c>
      <c r="E25" s="99"/>
      <c r="F25" s="49"/>
      <c r="G25" s="98"/>
      <c r="H25" s="99"/>
      <c r="I25" s="101"/>
      <c r="J25" s="99"/>
      <c r="K25" s="49"/>
    </row>
    <row r="26" spans="2:17" ht="15.5">
      <c r="B26" s="98">
        <v>45515</v>
      </c>
      <c r="C26" s="99"/>
      <c r="D26" s="101" t="s">
        <v>59</v>
      </c>
      <c r="E26" s="99"/>
      <c r="F26" s="49"/>
      <c r="G26" s="98"/>
      <c r="H26" s="99"/>
      <c r="I26" s="101"/>
      <c r="J26" s="99"/>
      <c r="K26" s="49"/>
    </row>
    <row r="27" spans="2:17" ht="15.5">
      <c r="B27" s="98">
        <v>45516</v>
      </c>
      <c r="C27" s="99"/>
      <c r="D27" s="101" t="s">
        <v>51</v>
      </c>
      <c r="E27" s="99"/>
      <c r="F27" s="49"/>
      <c r="G27" s="98"/>
      <c r="H27" s="99"/>
      <c r="I27" s="101"/>
      <c r="J27" s="99"/>
      <c r="K27" s="49"/>
    </row>
    <row r="28" spans="2:17" ht="15.5">
      <c r="B28" s="98">
        <v>45551</v>
      </c>
      <c r="C28" s="99"/>
      <c r="D28" s="101" t="s">
        <v>60</v>
      </c>
      <c r="E28" s="99"/>
      <c r="F28" s="49"/>
      <c r="G28" s="98"/>
      <c r="H28" s="99"/>
      <c r="I28" s="101"/>
      <c r="J28" s="99"/>
      <c r="K28" s="49"/>
    </row>
    <row r="29" spans="2:17" ht="15.5">
      <c r="B29" s="98">
        <v>45557</v>
      </c>
      <c r="C29" s="99"/>
      <c r="D29" s="101" t="s">
        <v>61</v>
      </c>
      <c r="E29" s="99"/>
      <c r="F29" s="49"/>
      <c r="G29" s="98"/>
      <c r="H29" s="99"/>
      <c r="I29" s="101"/>
      <c r="J29" s="99"/>
      <c r="K29" s="49"/>
    </row>
    <row r="30" spans="2:17" ht="15.5">
      <c r="B30" s="98">
        <v>45558</v>
      </c>
      <c r="C30" s="99"/>
      <c r="D30" s="101" t="s">
        <v>51</v>
      </c>
      <c r="E30" s="99"/>
      <c r="F30" s="49"/>
      <c r="G30" s="98"/>
      <c r="H30" s="99"/>
      <c r="I30" s="101"/>
      <c r="J30" s="99"/>
      <c r="K30" s="49"/>
    </row>
    <row r="31" spans="2:17" ht="15.5">
      <c r="B31" s="98">
        <v>45579</v>
      </c>
      <c r="C31" s="99"/>
      <c r="D31" s="101" t="s">
        <v>62</v>
      </c>
      <c r="E31" s="99"/>
      <c r="F31" s="49"/>
      <c r="G31" s="98"/>
      <c r="H31" s="99"/>
      <c r="I31" s="100"/>
      <c r="J31" s="99"/>
      <c r="K31" s="49"/>
    </row>
    <row r="32" spans="2:17" ht="15.5">
      <c r="B32" s="98">
        <v>45599</v>
      </c>
      <c r="C32" s="99"/>
      <c r="D32" s="101" t="s">
        <v>63</v>
      </c>
      <c r="E32" s="99"/>
      <c r="F32" s="49"/>
      <c r="G32" s="98"/>
      <c r="H32" s="99"/>
      <c r="I32" s="100"/>
      <c r="J32" s="99"/>
      <c r="K32" s="49"/>
    </row>
    <row r="33" spans="2:11" ht="15.5">
      <c r="B33" s="98">
        <v>45600</v>
      </c>
      <c r="C33" s="99"/>
      <c r="D33" s="101" t="s">
        <v>51</v>
      </c>
      <c r="E33" s="99"/>
      <c r="F33" s="49"/>
      <c r="G33" s="98"/>
      <c r="H33" s="99"/>
      <c r="I33" s="100"/>
      <c r="J33" s="99"/>
      <c r="K33" s="49"/>
    </row>
    <row r="34" spans="2:11" ht="15.5">
      <c r="B34" s="98">
        <v>45619</v>
      </c>
      <c r="C34" s="99"/>
      <c r="D34" s="101" t="s">
        <v>64</v>
      </c>
      <c r="E34" s="99"/>
      <c r="F34" s="49"/>
      <c r="G34" s="98"/>
      <c r="H34" s="99"/>
      <c r="I34" s="100"/>
      <c r="J34" s="99"/>
      <c r="K34" s="49"/>
    </row>
    <row r="35" spans="2:11" ht="15.5">
      <c r="B35" s="98"/>
      <c r="C35" s="99"/>
      <c r="D35" s="100"/>
      <c r="E35" s="99"/>
      <c r="F35" s="49"/>
      <c r="G35" s="98"/>
      <c r="H35" s="99"/>
      <c r="I35" s="100"/>
      <c r="J35" s="99"/>
      <c r="K35" s="49"/>
    </row>
    <row r="36" spans="2:11" ht="15.5">
      <c r="B36" s="98"/>
      <c r="C36" s="99"/>
      <c r="D36" s="100"/>
      <c r="E36" s="99"/>
      <c r="F36" s="49"/>
      <c r="G36" s="98"/>
      <c r="H36" s="99"/>
      <c r="I36" s="100"/>
      <c r="J36" s="99"/>
      <c r="K36" s="49"/>
    </row>
    <row r="37" spans="2:11" ht="15.5">
      <c r="B37" s="98"/>
      <c r="C37" s="99"/>
      <c r="D37" s="100"/>
      <c r="E37" s="99"/>
      <c r="F37" s="49"/>
      <c r="G37" s="98"/>
      <c r="H37" s="99"/>
      <c r="I37" s="100"/>
      <c r="J37" s="99"/>
      <c r="K37" s="49"/>
    </row>
    <row r="38" spans="2:11" ht="15.5">
      <c r="B38" s="98"/>
      <c r="C38" s="99"/>
      <c r="D38" s="100"/>
      <c r="E38" s="99"/>
      <c r="F38" s="49"/>
      <c r="G38" s="98"/>
      <c r="H38" s="99"/>
      <c r="I38" s="100"/>
      <c r="J38" s="99"/>
      <c r="K38" s="49"/>
    </row>
    <row r="39" spans="2:11" ht="15.5">
      <c r="B39" s="98"/>
      <c r="C39" s="99"/>
      <c r="D39" s="100"/>
      <c r="E39" s="99"/>
      <c r="F39" s="49"/>
      <c r="G39" s="98"/>
      <c r="H39" s="99"/>
      <c r="I39" s="100"/>
      <c r="J39" s="99"/>
      <c r="K39" s="49"/>
    </row>
    <row r="40" spans="2:11" ht="15.5">
      <c r="B40" s="98"/>
      <c r="C40" s="99"/>
      <c r="D40" s="100"/>
      <c r="E40" s="99"/>
      <c r="F40" s="49"/>
      <c r="G40" s="98"/>
      <c r="H40" s="99"/>
      <c r="I40" s="100"/>
      <c r="J40" s="99"/>
      <c r="K40" s="49"/>
    </row>
    <row r="41" spans="2:11" ht="15.5">
      <c r="B41" s="98"/>
      <c r="C41" s="99"/>
      <c r="D41" s="100"/>
      <c r="E41" s="99"/>
      <c r="F41" s="49"/>
      <c r="G41" s="98"/>
      <c r="H41" s="99"/>
      <c r="I41" s="100"/>
      <c r="J41" s="99"/>
      <c r="K41" s="49"/>
    </row>
    <row r="42" spans="2:11" ht="15.5">
      <c r="B42" s="98"/>
      <c r="C42" s="99"/>
      <c r="D42" s="100"/>
      <c r="E42" s="99"/>
      <c r="F42" s="49"/>
      <c r="G42" s="98"/>
      <c r="H42" s="99"/>
      <c r="I42" s="100"/>
      <c r="J42" s="99"/>
      <c r="K42" s="49"/>
    </row>
    <row r="43" spans="2:11" ht="15.5">
      <c r="B43" s="98"/>
      <c r="C43" s="99"/>
      <c r="D43" s="100"/>
      <c r="E43" s="99"/>
      <c r="F43" s="49"/>
      <c r="G43" s="98"/>
      <c r="H43" s="99"/>
      <c r="I43" s="100"/>
      <c r="J43" s="99"/>
      <c r="K43" s="49"/>
    </row>
    <row r="44" spans="2:11" ht="15.5">
      <c r="B44" s="98"/>
      <c r="C44" s="99"/>
      <c r="D44" s="100"/>
      <c r="E44" s="99"/>
      <c r="F44" s="49"/>
      <c r="G44" s="98"/>
      <c r="H44" s="99"/>
      <c r="I44" s="100"/>
      <c r="J44" s="99"/>
      <c r="K44" s="49"/>
    </row>
    <row r="45" spans="2:11" ht="15.5">
      <c r="B45" s="98"/>
      <c r="C45" s="99"/>
      <c r="D45" s="100"/>
      <c r="E45" s="99"/>
      <c r="F45" s="49"/>
      <c r="G45" s="98"/>
      <c r="H45" s="99"/>
      <c r="I45" s="100"/>
      <c r="J45" s="99"/>
      <c r="K45" s="49"/>
    </row>
    <row r="46" spans="2:11" ht="15.5">
      <c r="B46" s="102"/>
      <c r="C46" s="103"/>
      <c r="D46" s="104"/>
      <c r="E46" s="103"/>
      <c r="F46" s="49"/>
      <c r="G46" s="102"/>
      <c r="H46" s="103"/>
      <c r="I46" s="104"/>
      <c r="J46" s="103"/>
    </row>
  </sheetData>
  <sheetProtection sheet="1" objects="1" scenarios="1" selectLockedCells="1" selectUnlockedCells="1"/>
  <mergeCells count="132">
    <mergeCell ref="B38:C38"/>
    <mergeCell ref="D38:E38"/>
    <mergeCell ref="G38:H38"/>
    <mergeCell ref="I38:J38"/>
    <mergeCell ref="D39:E39"/>
    <mergeCell ref="G39:H39"/>
    <mergeCell ref="I39:J39"/>
    <mergeCell ref="B39:C39"/>
    <mergeCell ref="B40:C40"/>
    <mergeCell ref="D40:E40"/>
    <mergeCell ref="G40:H40"/>
    <mergeCell ref="I40:J40"/>
    <mergeCell ref="B41:C41"/>
    <mergeCell ref="D41:E41"/>
    <mergeCell ref="G45:H45"/>
    <mergeCell ref="I45:J45"/>
    <mergeCell ref="B43:C43"/>
    <mergeCell ref="B44:C44"/>
    <mergeCell ref="D44:E44"/>
    <mergeCell ref="G44:H44"/>
    <mergeCell ref="I44:J44"/>
    <mergeCell ref="B45:C45"/>
    <mergeCell ref="D45:E45"/>
    <mergeCell ref="G42:H42"/>
    <mergeCell ref="G43:H43"/>
    <mergeCell ref="G41:H41"/>
    <mergeCell ref="I41:J41"/>
    <mergeCell ref="B42:C42"/>
    <mergeCell ref="D42:E42"/>
    <mergeCell ref="I42:J42"/>
    <mergeCell ref="D43:E43"/>
    <mergeCell ref="I43:J43"/>
    <mergeCell ref="B14:C14"/>
    <mergeCell ref="D14:E14"/>
    <mergeCell ref="G14:H14"/>
    <mergeCell ref="I14:J14"/>
    <mergeCell ref="D15:E15"/>
    <mergeCell ref="G15:H15"/>
    <mergeCell ref="I15:J15"/>
    <mergeCell ref="G17:H17"/>
    <mergeCell ref="I17:J17"/>
    <mergeCell ref="B15:C15"/>
    <mergeCell ref="B16:C16"/>
    <mergeCell ref="D16:E16"/>
    <mergeCell ref="G16:H16"/>
    <mergeCell ref="I16:J16"/>
    <mergeCell ref="B17:C17"/>
    <mergeCell ref="D17:E17"/>
    <mergeCell ref="B18:C18"/>
    <mergeCell ref="D18:E18"/>
    <mergeCell ref="G18:H18"/>
    <mergeCell ref="I18:J18"/>
    <mergeCell ref="D19:E19"/>
    <mergeCell ref="G19:H19"/>
    <mergeCell ref="I19:J19"/>
    <mergeCell ref="G21:H21"/>
    <mergeCell ref="I21:J21"/>
    <mergeCell ref="B19:C19"/>
    <mergeCell ref="B20:C20"/>
    <mergeCell ref="D20:E20"/>
    <mergeCell ref="G20:H20"/>
    <mergeCell ref="I20:J20"/>
    <mergeCell ref="B21:C21"/>
    <mergeCell ref="D21:E21"/>
    <mergeCell ref="B46:C46"/>
    <mergeCell ref="D46:E46"/>
    <mergeCell ref="G46:H46"/>
    <mergeCell ref="I46:J46"/>
    <mergeCell ref="B22:C22"/>
    <mergeCell ref="D22:E22"/>
    <mergeCell ref="G22:H22"/>
    <mergeCell ref="I22:J22"/>
    <mergeCell ref="D23:E23"/>
    <mergeCell ref="G23:H23"/>
    <mergeCell ref="I23:J23"/>
    <mergeCell ref="B23:C23"/>
    <mergeCell ref="B24:C24"/>
    <mergeCell ref="D24:E24"/>
    <mergeCell ref="G24:H24"/>
    <mergeCell ref="I24:J24"/>
    <mergeCell ref="B25:C25"/>
    <mergeCell ref="D25:E25"/>
    <mergeCell ref="G26:H26"/>
    <mergeCell ref="G27:H27"/>
    <mergeCell ref="G25:H25"/>
    <mergeCell ref="I25:J25"/>
    <mergeCell ref="B26:C26"/>
    <mergeCell ref="D26:E26"/>
    <mergeCell ref="I26:J26"/>
    <mergeCell ref="D27:E27"/>
    <mergeCell ref="I27:J27"/>
    <mergeCell ref="G29:H29"/>
    <mergeCell ref="I29:J29"/>
    <mergeCell ref="B27:C27"/>
    <mergeCell ref="B28:C28"/>
    <mergeCell ref="D28:E28"/>
    <mergeCell ref="G28:H28"/>
    <mergeCell ref="I28:J28"/>
    <mergeCell ref="B29:C29"/>
    <mergeCell ref="D29:E29"/>
    <mergeCell ref="B30:C30"/>
    <mergeCell ref="D30:E30"/>
    <mergeCell ref="G30:H30"/>
    <mergeCell ref="I30:J30"/>
    <mergeCell ref="D31:E31"/>
    <mergeCell ref="G31:H31"/>
    <mergeCell ref="I31:J31"/>
    <mergeCell ref="B31:C31"/>
    <mergeCell ref="B32:C32"/>
    <mergeCell ref="D32:E32"/>
    <mergeCell ref="G32:H32"/>
    <mergeCell ref="I32:J32"/>
    <mergeCell ref="B33:C33"/>
    <mergeCell ref="D33:E33"/>
    <mergeCell ref="G34:H34"/>
    <mergeCell ref="G35:H35"/>
    <mergeCell ref="G33:H33"/>
    <mergeCell ref="I33:J33"/>
    <mergeCell ref="B34:C34"/>
    <mergeCell ref="D34:E34"/>
    <mergeCell ref="I34:J34"/>
    <mergeCell ref="D35:E35"/>
    <mergeCell ref="I35:J35"/>
    <mergeCell ref="G37:H37"/>
    <mergeCell ref="I37:J37"/>
    <mergeCell ref="B35:C35"/>
    <mergeCell ref="B36:C36"/>
    <mergeCell ref="D36:E36"/>
    <mergeCell ref="G36:H36"/>
    <mergeCell ref="I36:J36"/>
    <mergeCell ref="B37:C37"/>
    <mergeCell ref="D37:E37"/>
  </mergeCells>
  <phoneticPr fontId="17"/>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カレンダー</vt:lpstr>
      <vt:lpstr>Data【タイプB】</vt:lpstr>
      <vt:lpstr>カレンダー!Print_Area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2024年Excel(エクセル)カレンダー</dc:title>
  <cp:lastModifiedBy>亮平 谷</cp:lastModifiedBy>
  <cp:lastPrinted>2023-09-01T11:21:28Z</cp:lastPrinted>
  <dcterms:created xsi:type="dcterms:W3CDTF">2023-09-04T04:30:20Z</dcterms:created>
  <dcterms:modified xsi:type="dcterms:W3CDTF">2023-09-04T04:33:11Z</dcterms:modified>
</cp:coreProperties>
</file>